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ircuit 1 Finance\Procurements\2023 Procurements\"/>
    </mc:Choice>
  </mc:AlternateContent>
  <bookViews>
    <workbookView xWindow="0" yWindow="0" windowWidth="28800" windowHeight="12435" tabRatio="858"/>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Salaries'!$B$24:$H$60</definedName>
    <definedName name="_xlnm.Print_Area" localSheetId="1">'A. Salaries'!$B$10:$H$60</definedName>
    <definedName name="_xlnm.Print_Area" localSheetId="2">'B. Benefits'!$A$1:$D$47</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Benefits'!$24:$25</definedName>
  </definedNames>
  <calcPr calcId="162913"/>
</workbook>
</file>

<file path=xl/calcChain.xml><?xml version="1.0" encoding="utf-8"?>
<calcChain xmlns="http://schemas.openxmlformats.org/spreadsheetml/2006/main">
  <c r="E61" i="1" l="1"/>
  <c r="B32" i="3" l="1"/>
  <c r="B30" i="3"/>
  <c r="B29" i="3"/>
  <c r="D61" i="1"/>
  <c r="E41" i="1" l="1"/>
  <c r="H41" i="1" s="1"/>
  <c r="E42" i="1"/>
  <c r="H42" i="1" s="1"/>
  <c r="E43" i="1"/>
  <c r="H43" i="1"/>
  <c r="E44" i="1"/>
  <c r="H44" i="1"/>
  <c r="E45" i="1"/>
  <c r="H45" i="1"/>
  <c r="E46" i="1"/>
  <c r="H46" i="1"/>
  <c r="E47" i="1"/>
  <c r="H47" i="1"/>
  <c r="E48" i="1"/>
  <c r="H48" i="1" s="1"/>
  <c r="E49" i="1"/>
  <c r="H49" i="1"/>
  <c r="E50" i="1"/>
  <c r="H50" i="1"/>
  <c r="E51" i="1"/>
  <c r="H51" i="1"/>
  <c r="E52" i="1"/>
  <c r="H52" i="1"/>
  <c r="E53" i="1"/>
  <c r="H53" i="1"/>
  <c r="E54" i="1"/>
  <c r="H54" i="1" s="1"/>
  <c r="E55" i="1"/>
  <c r="H55" i="1"/>
  <c r="E56" i="1"/>
  <c r="H56" i="1"/>
  <c r="E57" i="1"/>
  <c r="H57" i="1"/>
  <c r="E58" i="1"/>
  <c r="H58" i="1"/>
  <c r="E59" i="1"/>
  <c r="H59" i="1"/>
  <c r="E60" i="1"/>
  <c r="H60" i="1" s="1"/>
  <c r="E40" i="1"/>
  <c r="E39" i="1"/>
  <c r="E38" i="1"/>
  <c r="E37" i="1"/>
  <c r="E36" i="1"/>
  <c r="E35" i="1"/>
  <c r="E34" i="1"/>
  <c r="E33" i="1"/>
  <c r="E32" i="1"/>
  <c r="E31" i="1"/>
  <c r="E30" i="1"/>
  <c r="E29" i="1"/>
  <c r="E28" i="1"/>
  <c r="E27" i="1"/>
  <c r="E26" i="1"/>
  <c r="H37" i="1" l="1"/>
  <c r="H35" i="1"/>
  <c r="H34" i="1"/>
  <c r="H33" i="1"/>
  <c r="H32" i="1"/>
  <c r="H31" i="1"/>
  <c r="H30" i="1"/>
  <c r="H29" i="1"/>
  <c r="H27" i="1"/>
  <c r="H26" i="1"/>
  <c r="H39" i="1"/>
  <c r="H38" i="1"/>
  <c r="H36" i="1"/>
  <c r="H40" i="1"/>
  <c r="H28" i="1"/>
  <c r="H16" i="35" l="1"/>
  <c r="G16" i="35"/>
  <c r="F16" i="35"/>
  <c r="D15" i="35"/>
  <c r="D16" i="35" s="1"/>
  <c r="C31" i="2" s="1"/>
  <c r="A4" i="35"/>
  <c r="A3" i="35"/>
  <c r="A1" i="35"/>
  <c r="H22" i="32"/>
  <c r="G22" i="32"/>
  <c r="F22" i="32"/>
  <c r="D21" i="32"/>
  <c r="D20" i="32"/>
  <c r="D19" i="32"/>
  <c r="D18" i="32"/>
  <c r="D17" i="32"/>
  <c r="D16" i="32"/>
  <c r="D15" i="32"/>
  <c r="A4" i="32"/>
  <c r="A2" i="32"/>
  <c r="A1" i="32"/>
  <c r="H22" i="30"/>
  <c r="G22" i="30"/>
  <c r="F22" i="30"/>
  <c r="D21" i="30"/>
  <c r="D20" i="30"/>
  <c r="D19" i="30"/>
  <c r="D18" i="30"/>
  <c r="D17" i="30"/>
  <c r="D16" i="30"/>
  <c r="A4" i="30"/>
  <c r="A2" i="30"/>
  <c r="A1" i="30"/>
  <c r="H22" i="29"/>
  <c r="G22" i="29"/>
  <c r="F22" i="29"/>
  <c r="D21" i="29"/>
  <c r="D22" i="29" s="1"/>
  <c r="C27" i="2" s="1"/>
  <c r="E27" i="2" s="1"/>
  <c r="D20" i="29"/>
  <c r="D19" i="29"/>
  <c r="D18" i="29"/>
  <c r="D17" i="29"/>
  <c r="D16" i="29"/>
  <c r="D15" i="29"/>
  <c r="A4" i="29"/>
  <c r="A2" i="29"/>
  <c r="A1" i="29"/>
  <c r="H21" i="34"/>
  <c r="G21" i="34"/>
  <c r="F21" i="34"/>
  <c r="D20" i="34"/>
  <c r="D19" i="34"/>
  <c r="D18" i="34"/>
  <c r="D17" i="34"/>
  <c r="D16" i="34"/>
  <c r="D15" i="34"/>
  <c r="A4" i="34"/>
  <c r="A2" i="34"/>
  <c r="A1" i="34"/>
  <c r="H21" i="27"/>
  <c r="G21" i="27"/>
  <c r="F21" i="27"/>
  <c r="D20" i="27"/>
  <c r="D19" i="27"/>
  <c r="D18" i="27"/>
  <c r="D17" i="27"/>
  <c r="D16" i="27"/>
  <c r="D15" i="27"/>
  <c r="D21" i="27" s="1"/>
  <c r="C25" i="2" s="1"/>
  <c r="E25" i="2" s="1"/>
  <c r="A4" i="27"/>
  <c r="A2" i="27"/>
  <c r="A1" i="27"/>
  <c r="H33" i="26"/>
  <c r="G33" i="26"/>
  <c r="F33" i="26"/>
  <c r="D32" i="26"/>
  <c r="D31" i="26"/>
  <c r="D30" i="26"/>
  <c r="D29" i="26"/>
  <c r="D28" i="26"/>
  <c r="D27" i="26"/>
  <c r="D26" i="26"/>
  <c r="D25" i="26"/>
  <c r="D24" i="26"/>
  <c r="D23" i="26"/>
  <c r="D22" i="26"/>
  <c r="D21" i="26"/>
  <c r="D20" i="26"/>
  <c r="D19" i="26"/>
  <c r="D18" i="26"/>
  <c r="D17" i="26"/>
  <c r="D16" i="26"/>
  <c r="A4" i="26"/>
  <c r="A2" i="26"/>
  <c r="A1" i="26"/>
  <c r="D26" i="21"/>
  <c r="D25" i="21"/>
  <c r="D24" i="21"/>
  <c r="D23" i="21"/>
  <c r="D22" i="21"/>
  <c r="D21" i="21"/>
  <c r="D20" i="21"/>
  <c r="D19" i="21"/>
  <c r="C18" i="21"/>
  <c r="D18" i="21" s="1"/>
  <c r="D28" i="21" s="1"/>
  <c r="A1" i="21"/>
  <c r="D22" i="18"/>
  <c r="C23" i="2" s="1"/>
  <c r="E23" i="2" s="1"/>
  <c r="D20" i="18"/>
  <c r="D19" i="18"/>
  <c r="D18" i="18"/>
  <c r="D17" i="18"/>
  <c r="D16" i="18"/>
  <c r="A4" i="18"/>
  <c r="A2" i="18"/>
  <c r="A1" i="18"/>
  <c r="D19" i="9"/>
  <c r="D18" i="9"/>
  <c r="D17" i="9"/>
  <c r="D16" i="9"/>
  <c r="D21" i="9" s="1"/>
  <c r="A1" i="9"/>
  <c r="D18" i="6"/>
  <c r="D17" i="6"/>
  <c r="D16" i="6"/>
  <c r="D15" i="6"/>
  <c r="A1" i="6"/>
  <c r="H26" i="22"/>
  <c r="G26" i="22"/>
  <c r="F26" i="22"/>
  <c r="D25" i="22"/>
  <c r="D24" i="22"/>
  <c r="D23" i="22"/>
  <c r="D22" i="22"/>
  <c r="D21" i="22"/>
  <c r="D20" i="22"/>
  <c r="D19" i="22"/>
  <c r="D18" i="22"/>
  <c r="D17" i="22"/>
  <c r="A4" i="22"/>
  <c r="A2" i="22"/>
  <c r="A1" i="22"/>
  <c r="A3" i="33"/>
  <c r="A1" i="33"/>
  <c r="A1" i="13"/>
  <c r="D21" i="14"/>
  <c r="D20" i="14"/>
  <c r="D19" i="14"/>
  <c r="D23" i="14" s="1"/>
  <c r="D18" i="14"/>
  <c r="A1" i="14"/>
  <c r="D19" i="15"/>
  <c r="D18" i="15"/>
  <c r="D17" i="15"/>
  <c r="D16" i="15"/>
  <c r="D21" i="15" s="1"/>
  <c r="A1" i="15"/>
  <c r="D23" i="20"/>
  <c r="D22" i="20"/>
  <c r="D21" i="20"/>
  <c r="D20" i="20"/>
  <c r="D19" i="20"/>
  <c r="D18" i="20"/>
  <c r="D17" i="20"/>
  <c r="D16" i="20"/>
  <c r="A1" i="20"/>
  <c r="D23" i="19"/>
  <c r="D22" i="19"/>
  <c r="D21" i="19"/>
  <c r="D20" i="19"/>
  <c r="D19" i="19"/>
  <c r="D18" i="19"/>
  <c r="D17" i="19"/>
  <c r="D16" i="19"/>
  <c r="A1" i="19"/>
  <c r="H23" i="4"/>
  <c r="G23" i="4"/>
  <c r="F23" i="4"/>
  <c r="D21" i="4"/>
  <c r="D20" i="4"/>
  <c r="D19" i="4"/>
  <c r="D18" i="4"/>
  <c r="D17" i="4"/>
  <c r="D16" i="4"/>
  <c r="A4" i="4"/>
  <c r="A2" i="4"/>
  <c r="A1" i="4"/>
  <c r="D23" i="8"/>
  <c r="D22" i="8"/>
  <c r="D21" i="8"/>
  <c r="D20" i="8"/>
  <c r="D19" i="8"/>
  <c r="D18" i="8"/>
  <c r="D17" i="8"/>
  <c r="D16" i="8"/>
  <c r="A1" i="8"/>
  <c r="H22" i="7"/>
  <c r="G22" i="7"/>
  <c r="F22" i="7"/>
  <c r="D21" i="7"/>
  <c r="D20" i="7"/>
  <c r="D19" i="7"/>
  <c r="D18" i="7"/>
  <c r="D17" i="7"/>
  <c r="D16" i="7"/>
  <c r="D22" i="7" s="1"/>
  <c r="C19" i="2" s="1"/>
  <c r="E19" i="2" s="1"/>
  <c r="A4" i="7"/>
  <c r="A2" i="7"/>
  <c r="A1" i="7"/>
  <c r="D24" i="11"/>
  <c r="D23" i="11"/>
  <c r="D22" i="11"/>
  <c r="D21" i="11"/>
  <c r="D20" i="11"/>
  <c r="D19" i="11"/>
  <c r="D18" i="11"/>
  <c r="D17" i="11"/>
  <c r="A1" i="11"/>
  <c r="D22" i="12"/>
  <c r="D21" i="12"/>
  <c r="D20" i="12"/>
  <c r="D19" i="12"/>
  <c r="D18" i="12"/>
  <c r="D17" i="12"/>
  <c r="D16" i="12"/>
  <c r="A1" i="12"/>
  <c r="J26" i="10"/>
  <c r="J32" i="10" s="1"/>
  <c r="I26" i="10"/>
  <c r="I32" i="10" s="1"/>
  <c r="H26" i="10"/>
  <c r="H32" i="10" s="1"/>
  <c r="E26" i="10"/>
  <c r="F24" i="10"/>
  <c r="F23" i="10"/>
  <c r="F22" i="10"/>
  <c r="F26" i="10" s="1"/>
  <c r="F32" i="10" s="1"/>
  <c r="C18" i="2" s="1"/>
  <c r="E18" i="2" s="1"/>
  <c r="A4" i="10"/>
  <c r="A2" i="10"/>
  <c r="A1" i="10"/>
  <c r="D32" i="3"/>
  <c r="A3" i="3"/>
  <c r="A2" i="3"/>
  <c r="A1" i="3"/>
  <c r="H61" i="1"/>
  <c r="B3" i="1"/>
  <c r="B2" i="1"/>
  <c r="C21" i="2"/>
  <c r="E21" i="2" s="1"/>
  <c r="C15" i="2" l="1"/>
  <c r="E15" i="2" s="1"/>
  <c r="B31" i="3"/>
  <c r="D31" i="3" s="1"/>
  <c r="B28" i="3"/>
  <c r="D28" i="3" s="1"/>
  <c r="B27" i="3"/>
  <c r="D27" i="3" s="1"/>
  <c r="D30" i="3"/>
  <c r="D29" i="3"/>
  <c r="B26" i="3"/>
  <c r="D26" i="3" s="1"/>
  <c r="D25" i="19"/>
  <c r="D20" i="6"/>
  <c r="D25" i="8"/>
  <c r="D23" i="4"/>
  <c r="C20" i="2" s="1"/>
  <c r="E20" i="2" s="1"/>
  <c r="D33" i="26"/>
  <c r="C24" i="2" s="1"/>
  <c r="E24" i="2" s="1"/>
  <c r="D22" i="30"/>
  <c r="C28" i="2" s="1"/>
  <c r="E28" i="2" s="1"/>
  <c r="D26" i="11"/>
  <c r="D25" i="20"/>
  <c r="D21" i="34"/>
  <c r="C26" i="2" s="1"/>
  <c r="E26" i="2" s="1"/>
  <c r="D24" i="12"/>
  <c r="D22" i="32"/>
  <c r="C29" i="2" s="1"/>
  <c r="E29" i="2" s="1"/>
  <c r="D26" i="22"/>
  <c r="C22" i="2" s="1"/>
  <c r="E22" i="2" s="1"/>
  <c r="E31" i="2"/>
  <c r="D33" i="3" l="1"/>
  <c r="D35" i="3" l="1"/>
  <c r="C16" i="2"/>
  <c r="E16" i="2" l="1"/>
  <c r="E17" i="2" s="1"/>
  <c r="E30" i="2" s="1"/>
  <c r="E33" i="2" s="1"/>
  <c r="C17" i="2"/>
  <c r="C30" i="2" s="1"/>
  <c r="C33" i="2" l="1"/>
  <c r="C32" i="2"/>
  <c r="D32" i="2" s="1"/>
</calcChain>
</file>

<file path=xl/sharedStrings.xml><?xml version="1.0" encoding="utf-8"?>
<sst xmlns="http://schemas.openxmlformats.org/spreadsheetml/2006/main" count="741" uniqueCount="367">
  <si>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</si>
  <si>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</si>
  <si>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</si>
  <si>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</si>
  <si>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</si>
  <si>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</si>
  <si>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</si>
  <si>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</si>
  <si>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</si>
  <si>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</si>
  <si>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</si>
  <si>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</si>
  <si>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</si>
  <si>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</si>
  <si>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</si>
  <si>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</si>
  <si>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</si>
  <si>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</si>
  <si>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</si>
  <si>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</si>
  <si>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</si>
  <si>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</si>
  <si>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</si>
  <si>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</si>
  <si>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</si>
  <si>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</si>
  <si>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</si>
  <si>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</si>
  <si>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</si>
  <si>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</si>
  <si>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</si>
  <si>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</si>
  <si>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</si>
  <si>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</si>
  <si>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</si>
  <si>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</si>
  <si>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</si>
  <si>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</si>
  <si>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</si>
  <si>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</si>
  <si>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</si>
  <si>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</si>
  <si>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</si>
  <si>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</si>
  <si>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</si>
  <si>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</si>
  <si>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</si>
  <si>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</si>
  <si>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</si>
  <si>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</si>
  <si>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</si>
  <si>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</si>
  <si>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</si>
  <si>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</si>
  <si>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</si>
  <si>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</si>
  <si>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</si>
  <si>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</si>
  <si>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</si>
  <si>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</si>
  <si>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</si>
  <si>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</si>
  <si>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</si>
  <si>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</si>
  <si>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</si>
  <si>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</si>
  <si>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</si>
  <si>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</si>
  <si>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</si>
  <si>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</si>
  <si>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</si>
  <si>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</si>
  <si>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</si>
  <si>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</si>
  <si>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</si>
  <si>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</si>
  <si>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</si>
  <si>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</si>
  <si>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</si>
  <si>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</si>
  <si>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</si>
  <si>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</si>
  <si>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</si>
  <si>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</si>
  <si>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</si>
  <si>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</si>
  <si>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</si>
  <si>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</si>
  <si>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</si>
  <si>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</si>
  <si>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</si>
  <si>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</si>
  <si>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</si>
  <si>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</si>
  <si>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</si>
  <si>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</si>
  <si>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</si>
  <si>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</si>
  <si>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</si>
  <si>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</si>
  <si>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</si>
  <si>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</si>
  <si>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</si>
  <si>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</si>
  <si>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</si>
  <si>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</si>
  <si>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</si>
  <si>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</si>
  <si>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</si>
  <si>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</si>
  <si>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</si>
  <si>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</si>
  <si>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</si>
  <si>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</si>
  <si>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</si>
  <si>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</si>
  <si>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</si>
  <si>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</si>
  <si>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</si>
  <si>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</si>
  <si>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</si>
  <si>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</si>
  <si>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</si>
  <si>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</si>
  <si>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</si>
  <si>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</si>
  <si>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</si>
  <si>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</si>
  <si>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</si>
  <si>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</si>
  <si>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</si>
  <si>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</si>
  <si>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</si>
  <si>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</si>
  <si>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</si>
  <si>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</si>
  <si>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</si>
  <si>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</si>
  <si>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</si>
  <si>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</si>
  <si>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</si>
  <si>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</si>
  <si>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</si>
  <si>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</si>
  <si>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</si>
  <si>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</si>
  <si>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</si>
  <si>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</si>
  <si>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</si>
  <si>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</si>
  <si>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</si>
  <si>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</si>
  <si>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</si>
  <si>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</si>
  <si>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</si>
  <si>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H:  PERSONNEL RECRUITMENT AND TRAINING</t>
  </si>
  <si>
    <t>Personnel Recruitment/Training</t>
  </si>
  <si>
    <t>M.  MEETINGS AND CONFERENCES</t>
  </si>
  <si>
    <t>Meetings and Conferences</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</si>
  <si>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</si>
  <si>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</si>
  <si>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</si>
  <si>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</si>
  <si>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</si>
  <si>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</si>
  <si>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</si>
  <si>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</si>
  <si>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</si>
  <si>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</si>
  <si>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</si>
  <si>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</si>
  <si>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</si>
  <si>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</si>
  <si>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</si>
  <si>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</si>
  <si>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</si>
  <si>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</si>
  <si>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</si>
  <si>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</si>
  <si>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</si>
  <si>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</si>
  <si>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</si>
  <si>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</si>
  <si>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</si>
  <si>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</si>
  <si>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</si>
  <si>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</si>
  <si>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</si>
  <si>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</si>
  <si>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</si>
  <si>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</si>
  <si>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</si>
  <si>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</si>
  <si>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</si>
  <si>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</si>
  <si>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</si>
  <si>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</si>
  <si>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</si>
  <si>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</si>
  <si>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</si>
  <si>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</si>
  <si>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</si>
  <si>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</si>
  <si>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</si>
  <si>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</si>
  <si>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</si>
  <si>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</si>
  <si>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</si>
  <si>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</si>
  <si>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</si>
  <si>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</si>
  <si>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</si>
  <si>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</si>
  <si>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</si>
  <si>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</si>
  <si>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</si>
  <si>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</si>
  <si>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</si>
  <si>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</si>
  <si>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</si>
  <si>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</si>
  <si>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</si>
  <si>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</si>
  <si>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</si>
  <si>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</si>
  <si>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</si>
  <si>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</si>
  <si>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</si>
  <si>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</si>
  <si>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</si>
  <si>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</si>
  <si>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</si>
  <si>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</si>
  <si>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</si>
  <si>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</si>
  <si>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</si>
  <si>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</si>
  <si>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</si>
  <si>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</si>
  <si>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</si>
  <si>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</si>
  <si>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</si>
  <si>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</si>
  <si>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</si>
  <si>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</si>
  <si>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</si>
  <si>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</si>
  <si>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</si>
  <si>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</si>
  <si>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</si>
  <si>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</si>
  <si>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</si>
  <si>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</si>
  <si>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</si>
  <si>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</si>
  <si>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</si>
  <si>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*Family Finding includes all visits with family that are potential placement options and all travel for Blended Perspective meetings.</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</si>
  <si>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</si>
  <si>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</si>
  <si>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</si>
  <si>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**Reunification includes Permanent Guardianship. Visits to transition into Reunification and Permanent Guardianship should be included in this definition.</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</si>
  <si>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</si>
  <si>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</si>
  <si>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</si>
  <si>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</si>
  <si>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</si>
  <si>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</si>
  <si>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</si>
  <si>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</si>
  <si>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</si>
  <si>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</si>
  <si>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</si>
  <si>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</si>
  <si>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</si>
  <si>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</si>
  <si>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</si>
  <si>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</si>
  <si>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</si>
  <si>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</si>
  <si>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TBD</t>
  </si>
  <si>
    <t>(B)  List the cost of each type of Direct Client Assistance per occurrence</t>
  </si>
  <si>
    <t>(C)  List the number of occurrences during the contract period that this expense will occur</t>
  </si>
  <si>
    <t># of Occurrences of Expense</t>
  </si>
  <si>
    <t>Position #</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</si>
  <si>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</si>
  <si>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</si>
  <si>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</si>
  <si>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</si>
  <si>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</si>
  <si>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</si>
  <si>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</si>
  <si>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</si>
  <si>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</si>
  <si>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</si>
  <si>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</si>
  <si>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</si>
  <si>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</si>
  <si>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</si>
  <si>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</si>
  <si>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 Employee Name  - if known, change from TBD</t>
  </si>
  <si>
    <t xml:space="preserve">(B) Position # - provided by NWFHN </t>
  </si>
  <si>
    <t>Annual Funded Salary</t>
  </si>
  <si>
    <t>% Allocated to this Program*</t>
  </si>
  <si>
    <t>H. Prior Years</t>
  </si>
  <si>
    <t>(H) Enter last 3 years amounts, if applicable and base on agency history</t>
  </si>
  <si>
    <t>Effective Benefit Rate</t>
  </si>
  <si>
    <t xml:space="preserve">Amount of Program Overtime </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</si>
  <si>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</si>
  <si>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</si>
  <si>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</si>
  <si>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</si>
  <si>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</si>
  <si>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</si>
  <si>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</si>
  <si>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</si>
  <si>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</si>
  <si>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</si>
  <si>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</si>
  <si>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</si>
  <si>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K:  PROGRAM EXPENSE</t>
  </si>
  <si>
    <t>O: ADMINISTRATIVE EXPENSE (10% Di minimus or Federal Approved Cost Rate)</t>
  </si>
  <si>
    <t>Type of Administative Expense</t>
  </si>
  <si>
    <t>A:  SALARIES</t>
  </si>
  <si>
    <t xml:space="preserve">                                 </t>
  </si>
  <si>
    <t>ANNUAL PERIOD</t>
  </si>
  <si>
    <t>(A)  List the type of program expense incurred by this Program - Including Recruitment and Promotion Activities</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</si>
  <si>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</si>
  <si>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</si>
  <si>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</si>
  <si>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</si>
  <si>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MAXIMUM ANNUAL CONTRACT FUNDING FOR THE PERIOD</t>
  </si>
  <si>
    <t>County</t>
  </si>
  <si>
    <t>PM-1</t>
  </si>
  <si>
    <t>Program Manager</t>
  </si>
  <si>
    <t>Sup-1</t>
  </si>
  <si>
    <t>Supervisor</t>
  </si>
  <si>
    <t>Sup-2</t>
  </si>
  <si>
    <t>AdSpe-1</t>
  </si>
  <si>
    <t>Adoptions Specialist</t>
  </si>
  <si>
    <t>AdSpe-2</t>
  </si>
  <si>
    <t>AdSpe-3</t>
  </si>
  <si>
    <t>AdSpe-4</t>
  </si>
  <si>
    <t>AdSpe-5</t>
  </si>
  <si>
    <t>AdSpe-6</t>
  </si>
  <si>
    <t>AdSpe-7</t>
  </si>
  <si>
    <t>AdSpe-8</t>
  </si>
  <si>
    <t>AdSpe-9</t>
  </si>
  <si>
    <t>AdSpe-10</t>
  </si>
  <si>
    <t>Adoption</t>
  </si>
  <si>
    <t>Escambia County</t>
  </si>
  <si>
    <t>Cle-1</t>
  </si>
  <si>
    <t>Cle-2</t>
  </si>
  <si>
    <t>Clerical</t>
  </si>
  <si>
    <t>Positions</t>
  </si>
  <si>
    <t>Salary</t>
  </si>
  <si>
    <t>Santa Rosa County</t>
  </si>
  <si>
    <t>Okaloosa County</t>
  </si>
  <si>
    <t>Walton County</t>
  </si>
  <si>
    <t>(C) Position Title - provided by NWFHN</t>
  </si>
  <si>
    <t>(D) Annual Funded Salary - provided by NWFHN</t>
  </si>
  <si>
    <t>(E) Allocated to Program  - NWFHN expects to fund the percentage listed below</t>
  </si>
  <si>
    <t>(B)  Position number of each employee named in column (A) provided by NWFHN</t>
  </si>
  <si>
    <t>(C)  Position Title of each employee named in column (A) provided by NWFHN</t>
  </si>
  <si>
    <t>(D) Position Salary of each employee named in column (A) provided by NWFHN - amount indicated is the maximum salary reimbursed of level III staff</t>
  </si>
  <si>
    <t>(E)  % of position expected based on NWFHN need and is calculated based on the percentage indicated below that will be billed to this Program</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</si>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</sst>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s>
  <borders count="39">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double">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3" borderId="0" applyNumberFormat="0" applyBorder="0" applyAlignment="0" applyProtection="0"/>
    <xf numFmtId="0" fontId="19" fillId="13" borderId="0" applyNumberFormat="0" applyBorder="0" applyAlignment="0" applyProtection="0"/>
    <xf numFmtId="168" fontId="19" fillId="13" borderId="0" applyNumberFormat="0" applyBorder="0" applyAlignment="0" applyProtection="0"/>
    <xf numFmtId="168" fontId="19" fillId="17" borderId="0" applyNumberFormat="0" applyBorder="0" applyAlignment="0" applyProtection="0"/>
    <xf numFmtId="0" fontId="19" fillId="17" borderId="0" applyNumberFormat="0" applyBorder="0" applyAlignment="0" applyProtection="0"/>
    <xf numFmtId="168" fontId="19" fillId="17" borderId="0" applyNumberFormat="0" applyBorder="0" applyAlignment="0" applyProtection="0"/>
    <xf numFmtId="168" fontId="19" fillId="21" borderId="0" applyNumberFormat="0" applyBorder="0" applyAlignment="0" applyProtection="0"/>
    <xf numFmtId="0" fontId="19" fillId="21" borderId="0" applyNumberFormat="0" applyBorder="0" applyAlignment="0" applyProtection="0"/>
    <xf numFmtId="168" fontId="19" fillId="21" borderId="0" applyNumberFormat="0" applyBorder="0" applyAlignment="0" applyProtection="0"/>
    <xf numFmtId="168" fontId="19" fillId="25" borderId="0" applyNumberFormat="0" applyBorder="0" applyAlignment="0" applyProtection="0"/>
    <xf numFmtId="0" fontId="19" fillId="25" borderId="0" applyNumberFormat="0" applyBorder="0" applyAlignment="0" applyProtection="0"/>
    <xf numFmtId="168" fontId="19" fillId="25" borderId="0" applyNumberFormat="0" applyBorder="0" applyAlignment="0" applyProtection="0"/>
    <xf numFmtId="168" fontId="19" fillId="29" borderId="0" applyNumberFormat="0" applyBorder="0" applyAlignment="0" applyProtection="0"/>
    <xf numFmtId="0" fontId="19" fillId="29" borderId="0" applyNumberFormat="0" applyBorder="0" applyAlignment="0" applyProtection="0"/>
    <xf numFmtId="168" fontId="19" fillId="29" borderId="0" applyNumberFormat="0" applyBorder="0" applyAlignment="0" applyProtection="0"/>
    <xf numFmtId="168" fontId="19" fillId="33" borderId="0" applyNumberFormat="0" applyBorder="0" applyAlignment="0" applyProtection="0"/>
    <xf numFmtId="0" fontId="19" fillId="33" borderId="0" applyNumberFormat="0" applyBorder="0" applyAlignment="0" applyProtection="0"/>
    <xf numFmtId="168" fontId="19" fillId="33" borderId="0" applyNumberFormat="0" applyBorder="0" applyAlignment="0" applyProtection="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26" fillId="15" borderId="0" applyNumberFormat="0" applyBorder="0" applyAlignment="0" applyProtection="0"/>
    <xf numFmtId="0" fontId="26" fillId="15" borderId="0" applyNumberFormat="0" applyBorder="0" applyAlignment="0" applyProtection="0"/>
    <xf numFmtId="168" fontId="26" fillId="15" borderId="0" applyNumberFormat="0" applyBorder="0" applyAlignment="0" applyProtection="0"/>
    <xf numFmtId="168" fontId="26" fillId="19" borderId="0" applyNumberFormat="0" applyBorder="0" applyAlignment="0" applyProtection="0"/>
    <xf numFmtId="0" fontId="26" fillId="19" borderId="0" applyNumberFormat="0" applyBorder="0" applyAlignment="0" applyProtection="0"/>
    <xf numFmtId="168" fontId="26" fillId="19"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1" borderId="0" applyNumberFormat="0" applyBorder="0" applyAlignment="0" applyProtection="0"/>
    <xf numFmtId="0" fontId="26" fillId="31" borderId="0" applyNumberFormat="0" applyBorder="0" applyAlignment="0" applyProtection="0"/>
    <xf numFmtId="168" fontId="26" fillId="31"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12" borderId="0" applyNumberFormat="0" applyBorder="0" applyAlignment="0" applyProtection="0"/>
    <xf numFmtId="0" fontId="26" fillId="12" borderId="0" applyNumberFormat="0" applyBorder="0" applyAlignment="0" applyProtection="0"/>
    <xf numFmtId="168" fontId="26" fillId="12"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7" fillId="6" borderId="0" applyNumberFormat="0" applyBorder="0" applyAlignment="0" applyProtection="0"/>
    <xf numFmtId="0" fontId="27" fillId="6" borderId="0" applyNumberFormat="0" applyBorder="0" applyAlignment="0" applyProtection="0"/>
    <xf numFmtId="168" fontId="27" fillId="6" borderId="0" applyNumberFormat="0" applyBorder="0" applyAlignment="0" applyProtection="0"/>
    <xf numFmtId="168" fontId="28" fillId="9" borderId="21" applyNumberFormat="0" applyAlignment="0" applyProtection="0"/>
    <xf numFmtId="0" fontId="28" fillId="9" borderId="21" applyNumberFormat="0" applyAlignment="0" applyProtection="0"/>
    <xf numFmtId="168" fontId="28" fillId="9" borderId="21" applyNumberFormat="0" applyAlignment="0" applyProtection="0"/>
    <xf numFmtId="168" fontId="29" fillId="10" borderId="24" applyNumberFormat="0" applyAlignment="0" applyProtection="0"/>
    <xf numFmtId="0" fontId="29" fillId="10" borderId="24" applyNumberFormat="0" applyAlignment="0" applyProtection="0"/>
    <xf numFmtId="168" fontId="29" fillId="10" borderId="24"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5" borderId="0" applyNumberFormat="0" applyBorder="0" applyAlignment="0" applyProtection="0"/>
    <xf numFmtId="0" fontId="31" fillId="5" borderId="0" applyNumberFormat="0" applyBorder="0" applyAlignment="0" applyProtection="0"/>
    <xf numFmtId="168" fontId="31" fillId="5" borderId="0" applyNumberFormat="0" applyBorder="0" applyAlignment="0" applyProtection="0"/>
    <xf numFmtId="168" fontId="32" fillId="0" borderId="18" applyNumberFormat="0" applyFill="0" applyAlignment="0" applyProtection="0"/>
    <xf numFmtId="0" fontId="32" fillId="0" borderId="18" applyNumberFormat="0" applyFill="0" applyAlignment="0" applyProtection="0"/>
    <xf numFmtId="168" fontId="32" fillId="0" borderId="18" applyNumberFormat="0" applyFill="0" applyAlignment="0" applyProtection="0"/>
    <xf numFmtId="168" fontId="32" fillId="0" borderId="19" applyNumberFormat="0" applyFill="0" applyAlignment="0" applyProtection="0"/>
    <xf numFmtId="0" fontId="32" fillId="0" borderId="19" applyNumberFormat="0" applyFill="0" applyAlignment="0" applyProtection="0"/>
    <xf numFmtId="168" fontId="32" fillId="0" borderId="19" applyNumberFormat="0" applyFill="0" applyAlignment="0" applyProtection="0"/>
    <xf numFmtId="168" fontId="32" fillId="0" borderId="20" applyNumberFormat="0" applyFill="0" applyAlignment="0" applyProtection="0"/>
    <xf numFmtId="0" fontId="32" fillId="0" borderId="20" applyNumberFormat="0" applyFill="0" applyAlignment="0" applyProtection="0"/>
    <xf numFmtId="168" fontId="32" fillId="0" borderId="20"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8" borderId="21" applyNumberFormat="0" applyAlignment="0" applyProtection="0"/>
    <xf numFmtId="0" fontId="33" fillId="8" borderId="21" applyNumberFormat="0" applyAlignment="0" applyProtection="0"/>
    <xf numFmtId="168" fontId="33" fillId="8" borderId="21" applyNumberFormat="0" applyAlignment="0" applyProtection="0"/>
    <xf numFmtId="168" fontId="34" fillId="0" borderId="23" applyNumberFormat="0" applyFill="0" applyAlignment="0" applyProtection="0"/>
    <xf numFmtId="0" fontId="34" fillId="0" borderId="23" applyNumberFormat="0" applyFill="0" applyAlignment="0" applyProtection="0"/>
    <xf numFmtId="168" fontId="34" fillId="0" borderId="23" applyNumberFormat="0" applyFill="0" applyAlignment="0" applyProtection="0"/>
    <xf numFmtId="168" fontId="35" fillId="7" borderId="0" applyNumberFormat="0" applyBorder="0" applyAlignment="0" applyProtection="0"/>
    <xf numFmtId="0" fontId="35" fillId="7" borderId="0" applyNumberFormat="0" applyBorder="0" applyAlignment="0" applyProtection="0"/>
    <xf numFmtId="168" fontId="35" fillId="7"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0" fontId="2" fillId="11" borderId="25" applyNumberFormat="0" applyFont="0" applyAlignment="0" applyProtection="0"/>
    <xf numFmtId="168" fontId="19" fillId="11" borderId="25" applyNumberFormat="0" applyFont="0" applyAlignment="0" applyProtection="0"/>
    <xf numFmtId="0" fontId="19" fillId="11" borderId="25" applyNumberFormat="0" applyFont="0" applyAlignment="0" applyProtection="0"/>
    <xf numFmtId="168" fontId="19" fillId="11" borderId="25" applyNumberFormat="0" applyFont="0" applyAlignment="0" applyProtection="0"/>
    <xf numFmtId="168" fontId="38" fillId="9" borderId="22" applyNumberFormat="0" applyAlignment="0" applyProtection="0"/>
    <xf numFmtId="0" fontId="38" fillId="9" borderId="22" applyNumberFormat="0" applyAlignment="0" applyProtection="0"/>
    <xf numFmtId="168" fontId="38" fillId="9"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26" applyNumberFormat="0" applyFill="0" applyAlignment="0" applyProtection="0"/>
    <xf numFmtId="0" fontId="24" fillId="0" borderId="26" applyNumberFormat="0" applyFill="0" applyAlignment="0" applyProtection="0"/>
    <xf numFmtId="168" fontId="24" fillId="0" borderId="26"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53">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applyFont="1"/>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NumberFormat="1" applyBorder="1"/>
    <xf numFmtId="0" fontId="0" fillId="0" borderId="0" xfId="0" applyFill="1"/>
    <xf numFmtId="0" fontId="0" fillId="0" borderId="0" xfId="0" quotePrefix="1" applyBorder="1" applyAlignment="1">
      <alignment horizontal="center" vertical="center"/>
    </xf>
    <xf numFmtId="0" fontId="0" fillId="0" borderId="0" xfId="0" applyAlignment="1">
      <alignment wrapText="1"/>
    </xf>
    <xf numFmtId="0" fontId="6" fillId="0" borderId="0" xfId="0" applyFont="1" applyAlignment="1">
      <alignment horizontal="right"/>
    </xf>
    <xf numFmtId="0" fontId="0" fillId="0" borderId="1" xfId="0"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right"/>
    </xf>
    <xf numFmtId="0" fontId="4"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167" fontId="16" fillId="0" borderId="0" xfId="0" applyNumberFormat="1" applyFont="1" applyFill="1" applyBorder="1" applyProtection="1"/>
    <xf numFmtId="0" fontId="16" fillId="0" borderId="0" xfId="0" applyFont="1" applyFill="1" applyBorder="1" applyProtection="1"/>
    <xf numFmtId="164" fontId="16" fillId="0" borderId="0" xfId="1" applyNumberFormat="1" applyFont="1" applyFill="1" applyBorder="1" applyProtection="1"/>
    <xf numFmtId="167" fontId="16" fillId="0" borderId="0" xfId="0" applyNumberFormat="1" applyFont="1" applyFill="1" applyBorder="1" applyAlignment="1" applyProtection="1">
      <alignment horizontal="center"/>
    </xf>
    <xf numFmtId="0" fontId="0" fillId="0" borderId="0" xfId="0" applyFill="1" applyBorder="1"/>
    <xf numFmtId="0" fontId="0" fillId="0" borderId="8" xfId="0" applyBorder="1" applyAlignment="1">
      <alignment horizontal="center"/>
    </xf>
    <xf numFmtId="43" fontId="0" fillId="0" borderId="0" xfId="1" applyFont="1" applyFill="1"/>
    <xf numFmtId="0" fontId="6" fillId="0" borderId="0" xfId="0" applyFont="1" applyBorder="1" applyAlignment="1">
      <alignment horizont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0" fillId="0" borderId="0" xfId="0" applyAlignment="1">
      <alignment horizontal="right"/>
    </xf>
    <xf numFmtId="0" fontId="4" fillId="0" borderId="0" xfId="0" applyFont="1" applyFill="1" applyAlignment="1">
      <alignment horizontal="center" vertical="top"/>
    </xf>
    <xf numFmtId="44" fontId="4" fillId="0" borderId="0" xfId="5" applyNumberFormat="1" applyFont="1" applyBorder="1"/>
    <xf numFmtId="0" fontId="0" fillId="0" borderId="3" xfId="0"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xf>
    <xf numFmtId="44" fontId="0" fillId="3" borderId="7" xfId="0" applyNumberFormat="1" applyFill="1" applyBorder="1"/>
    <xf numFmtId="43" fontId="12" fillId="3" borderId="7" xfId="1" applyNumberFormat="1" applyFont="1" applyFill="1" applyBorder="1"/>
    <xf numFmtId="43" fontId="15" fillId="3" borderId="7" xfId="0" applyNumberFormat="1" applyFont="1" applyFill="1" applyBorder="1" applyAlignment="1">
      <alignment horizontal="center"/>
    </xf>
    <xf numFmtId="44" fontId="15" fillId="3" borderId="7" xfId="2" applyNumberFormat="1"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14" xfId="0" applyNumberFormat="1" applyFill="1" applyBorder="1"/>
    <xf numFmtId="44" fontId="14" fillId="3" borderId="1" xfId="2" applyNumberFormat="1"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2"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15" xfId="0" applyNumberFormat="1" applyFont="1" applyFill="1" applyBorder="1"/>
    <xf numFmtId="0" fontId="6" fillId="4" borderId="7" xfId="0" applyFont="1" applyFill="1" applyBorder="1" applyAlignment="1" applyProtection="1">
      <alignment horizontal="left"/>
      <protection locked="0"/>
    </xf>
    <xf numFmtId="0" fontId="6" fillId="4" borderId="7" xfId="0" applyFont="1" applyFill="1" applyBorder="1" applyProtection="1">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2" xfId="1" applyNumberFormat="1" applyFill="1" applyBorder="1" applyProtection="1">
      <protection locked="0"/>
    </xf>
    <xf numFmtId="1" fontId="3" fillId="4" borderId="12" xfId="1" applyNumberFormat="1" applyFill="1" applyBorder="1" applyAlignment="1" applyProtection="1">
      <alignment horizontal="center"/>
      <protection locked="0"/>
    </xf>
    <xf numFmtId="0" fontId="6" fillId="4" borderId="7" xfId="0" applyFont="1" applyFill="1" applyBorder="1" applyAlignment="1" applyProtection="1">
      <protection locked="0"/>
    </xf>
    <xf numFmtId="43" fontId="3" fillId="4" borderId="7" xfId="1" applyNumberFormat="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2"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2"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2" xfId="1" applyNumberFormat="1" applyFont="1" applyFill="1" applyBorder="1" applyProtection="1">
      <protection locked="0"/>
    </xf>
    <xf numFmtId="2" fontId="6" fillId="4" borderId="12" xfId="1" applyNumberFormat="1" applyFont="1" applyFill="1" applyBorder="1" applyProtection="1">
      <protection locked="0"/>
    </xf>
    <xf numFmtId="43" fontId="6" fillId="4" borderId="7" xfId="1" applyNumberFormat="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NumberFormat="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center"/>
      <protection locked="0"/>
    </xf>
    <xf numFmtId="2" fontId="0" fillId="4" borderId="12" xfId="0" applyNumberFormat="1" applyFill="1" applyBorder="1" applyAlignment="1" applyProtection="1">
      <alignment horizontal="right"/>
      <protection locked="0"/>
    </xf>
    <xf numFmtId="43" fontId="3" fillId="4" borderId="7" xfId="1" applyNumberFormat="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right"/>
      <protection locked="0"/>
    </xf>
    <xf numFmtId="2" fontId="3" fillId="4" borderId="12" xfId="1" applyNumberFormat="1" applyFill="1" applyBorder="1" applyAlignment="1" applyProtection="1">
      <alignment horizontal="right"/>
      <protection locked="0"/>
    </xf>
    <xf numFmtId="43" fontId="3" fillId="4" borderId="7" xfId="1" applyNumberFormat="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0" xfId="0" applyFont="1" applyFill="1"/>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7" fontId="3" fillId="4" borderId="12"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8" fontId="6" fillId="3" borderId="12" xfId="0" applyNumberFormat="1" applyFont="1" applyFill="1" applyBorder="1"/>
    <xf numFmtId="0" fontId="3" fillId="4" borderId="7" xfId="0" applyFont="1" applyFill="1" applyBorder="1" applyAlignment="1" applyProtection="1">
      <protection locked="0"/>
    </xf>
    <xf numFmtId="0" fontId="3" fillId="4" borderId="12" xfId="0" applyFont="1" applyFill="1" applyBorder="1" applyAlignment="1" applyProtection="1">
      <alignment horizontal="left"/>
      <protection locked="0"/>
    </xf>
    <xf numFmtId="0" fontId="3" fillId="4" borderId="12"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2" xfId="1" applyNumberFormat="1" applyFill="1" applyBorder="1" applyProtection="1">
      <protection locked="0"/>
    </xf>
    <xf numFmtId="8" fontId="3" fillId="4" borderId="7" xfId="1" applyNumberFormat="1" applyFill="1" applyBorder="1" applyProtection="1">
      <protection locked="0"/>
    </xf>
    <xf numFmtId="8" fontId="6" fillId="3" borderId="7" xfId="0" applyNumberFormat="1" applyFont="1" applyFill="1" applyBorder="1"/>
    <xf numFmtId="0" fontId="3" fillId="4" borderId="7" xfId="9" applyFont="1" applyFill="1" applyBorder="1" applyProtection="1">
      <protection locked="0"/>
    </xf>
    <xf numFmtId="43" fontId="3" fillId="4" borderId="7" xfId="1" applyNumberFormat="1"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2"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2"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2"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2" xfId="25" applyFont="1" applyFill="1" applyBorder="1" applyAlignment="1" applyProtection="1">
      <alignment horizontal="left" vertical="top" wrapText="1"/>
      <protection locked="0"/>
    </xf>
    <xf numFmtId="0" fontId="3" fillId="4" borderId="7" xfId="25" applyFont="1" applyFill="1" applyBorder="1" applyAlignment="1" applyProtection="1">
      <alignment horizontal="left" vertical="top"/>
      <protection locked="0"/>
    </xf>
    <xf numFmtId="0" fontId="3" fillId="4" borderId="7" xfId="25" applyFont="1"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0" fontId="0" fillId="0" borderId="0" xfId="0" applyBorder="1" applyAlignment="1">
      <alignment horizontal="centerContinuous" vertical="center"/>
    </xf>
    <xf numFmtId="8" fontId="0" fillId="0" borderId="0" xfId="0" applyNumberFormat="1"/>
    <xf numFmtId="0" fontId="3" fillId="4" borderId="12" xfId="0" applyFont="1" applyFill="1" applyBorder="1" applyAlignment="1" applyProtection="1">
      <protection locked="0"/>
    </xf>
    <xf numFmtId="0" fontId="6" fillId="0" borderId="0" xfId="0" applyFont="1" applyFill="1" applyBorder="1" applyAlignment="1">
      <alignment horizontal="center" vertical="center" wrapText="1"/>
    </xf>
    <xf numFmtId="0" fontId="17" fillId="0" borderId="0" xfId="0" applyFont="1" applyFill="1" applyAlignment="1">
      <alignment horizontal="center"/>
    </xf>
    <xf numFmtId="43" fontId="6" fillId="0" borderId="0" xfId="0" applyNumberFormat="1" applyFont="1" applyFill="1" applyBorder="1"/>
    <xf numFmtId="8" fontId="6" fillId="0" borderId="0" xfId="0" applyNumberFormat="1" applyFont="1" applyFill="1" applyBorder="1"/>
    <xf numFmtId="10" fontId="3" fillId="0" borderId="0" xfId="5" applyNumberFormat="1" applyFill="1"/>
    <xf numFmtId="0" fontId="3" fillId="0" borderId="1" xfId="0" applyFont="1" applyBorder="1" applyAlignment="1">
      <alignment horizontal="center" vertical="center" wrapText="1"/>
    </xf>
    <xf numFmtId="0" fontId="3" fillId="4" borderId="7" xfId="9" applyFont="1"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2" xfId="0" applyFont="1" applyFill="1" applyBorder="1" applyAlignment="1" applyProtection="1">
      <alignment horizontal="left" vertical="center" wrapText="1"/>
      <protection locked="0"/>
    </xf>
    <xf numFmtId="0" fontId="4" fillId="4" borderId="12" xfId="25" applyFont="1" applyFill="1" applyBorder="1" applyAlignment="1" applyProtection="1">
      <protection locked="0"/>
    </xf>
    <xf numFmtId="0" fontId="4" fillId="4" borderId="7" xfId="25" applyFont="1" applyFill="1" applyBorder="1" applyAlignment="1" applyProtection="1">
      <protection locked="0"/>
    </xf>
    <xf numFmtId="0" fontId="0" fillId="0" borderId="0" xfId="0" applyAlignment="1">
      <alignment wrapText="1"/>
    </xf>
    <xf numFmtId="0" fontId="0" fillId="0" borderId="1" xfId="0" applyBorder="1" applyAlignment="1">
      <alignment horizontal="center" vertical="center" wrapText="1"/>
    </xf>
    <xf numFmtId="0" fontId="6" fillId="0" borderId="0" xfId="0" applyFont="1" applyAlignment="1">
      <alignment horizontal="left" vertical="top"/>
    </xf>
    <xf numFmtId="0" fontId="3"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16"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43" fontId="3" fillId="4" borderId="7" xfId="1" applyFill="1" applyBorder="1" applyProtection="1">
      <protection locked="0"/>
    </xf>
    <xf numFmtId="43" fontId="3" fillId="0" borderId="0" xfId="1" applyBorder="1"/>
    <xf numFmtId="0" fontId="4" fillId="0" borderId="0" xfId="0" applyFont="1" applyAlignment="1">
      <alignment vertical="center"/>
    </xf>
    <xf numFmtId="0" fontId="4" fillId="36" borderId="0" xfId="0" applyFont="1" applyFill="1" applyAlignment="1">
      <alignment horizontal="center" vertical="top"/>
    </xf>
    <xf numFmtId="0" fontId="3" fillId="36" borderId="0" xfId="0" applyFont="1" applyFill="1" applyAlignment="1">
      <alignment vertical="top"/>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0" fillId="4" borderId="7" xfId="6" applyFont="1" applyFill="1" applyBorder="1" applyAlignment="1" applyProtection="1">
      <protection locked="0"/>
    </xf>
    <xf numFmtId="0" fontId="4" fillId="0" borderId="0" xfId="0" applyFont="1" applyAlignment="1">
      <alignment horizontal="center" vertical="center"/>
    </xf>
    <xf numFmtId="0" fontId="5" fillId="0" borderId="0" xfId="0" applyFont="1" applyAlignment="1">
      <alignment horizontal="center" vertical="center"/>
    </xf>
    <xf numFmtId="44" fontId="3" fillId="3" borderId="7" xfId="2" applyFont="1" applyFill="1" applyBorder="1"/>
    <xf numFmtId="10" fontId="0" fillId="3" borderId="7" xfId="5" applyNumberFormat="1" applyFont="1" applyFill="1" applyBorder="1"/>
    <xf numFmtId="44" fontId="4" fillId="3" borderId="30" xfId="2" applyFont="1" applyFill="1" applyBorder="1" applyAlignment="1">
      <alignment horizontal="center" wrapText="1"/>
    </xf>
    <xf numFmtId="44" fontId="4" fillId="3" borderId="33" xfId="2" applyFont="1" applyFill="1" applyBorder="1" applyAlignment="1">
      <alignment horizontal="center" wrapText="1"/>
    </xf>
    <xf numFmtId="44" fontId="4" fillId="3" borderId="37" xfId="2" applyFont="1" applyFill="1" applyBorder="1" applyAlignment="1">
      <alignment horizontal="center" wrapText="1"/>
    </xf>
    <xf numFmtId="0" fontId="11" fillId="2" borderId="0" xfId="0"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4" borderId="0" xfId="0"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applyAlignment="1"/>
    <xf numFmtId="0" fontId="0" fillId="0" borderId="1" xfId="0" applyBorder="1" applyAlignment="1">
      <alignment horizontal="center" vertical="center" wrapText="1"/>
    </xf>
    <xf numFmtId="0" fontId="0" fillId="0" borderId="1" xfId="0" applyBorder="1" applyAlignment="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Fill="1" applyBorder="1" applyAlignment="1">
      <alignment horizontal="left" vertical="top" wrapText="1"/>
    </xf>
    <xf numFmtId="0" fontId="4" fillId="3" borderId="27" xfId="0" applyFont="1" applyFill="1" applyBorder="1" applyAlignment="1">
      <alignment horizontal="center" wrapText="1"/>
    </xf>
    <xf numFmtId="0" fontId="4" fillId="3" borderId="28" xfId="0" applyFont="1" applyFill="1" applyBorder="1" applyAlignment="1">
      <alignment horizontal="center" wrapText="1"/>
    </xf>
    <xf numFmtId="0" fontId="4" fillId="3" borderId="29" xfId="0" applyFont="1" applyFill="1" applyBorder="1" applyAlignment="1">
      <alignment horizontal="center" wrapText="1"/>
    </xf>
    <xf numFmtId="0" fontId="4" fillId="3" borderId="31" xfId="0" applyFont="1" applyFill="1" applyBorder="1" applyAlignment="1">
      <alignment horizontal="center" wrapText="1"/>
    </xf>
    <xf numFmtId="0" fontId="4" fillId="3" borderId="0" xfId="0" applyFont="1" applyFill="1" applyBorder="1" applyAlignment="1">
      <alignment horizontal="center" wrapText="1"/>
    </xf>
    <xf numFmtId="0" fontId="4" fillId="3" borderId="32" xfId="0" applyFont="1" applyFill="1" applyBorder="1" applyAlignment="1">
      <alignment horizontal="center" wrapText="1"/>
    </xf>
    <xf numFmtId="0" fontId="4" fillId="3" borderId="34" xfId="0"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0" fontId="8" fillId="0" borderId="0" xfId="0" applyFont="1" applyAlignment="1">
      <alignment horizontal="center"/>
    </xf>
    <xf numFmtId="0" fontId="3" fillId="0" borderId="16"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top" wrapText="1"/>
    </xf>
    <xf numFmtId="0" fontId="3"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36" borderId="0" xfId="0" applyFont="1" applyFill="1" applyAlignment="1">
      <alignment horizontal="left" vertical="top" wrapText="1"/>
    </xf>
    <xf numFmtId="0" fontId="7" fillId="36" borderId="0" xfId="0" applyFont="1" applyFill="1" applyAlignment="1">
      <alignment horizontal="left"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ont="1" applyFill="1" applyAlignment="1" applyProtection="1">
      <alignment horizontal="left" vertical="top" wrapText="1"/>
      <protection locked="0"/>
    </xf>
    <xf numFmtId="0" fontId="4" fillId="0" borderId="0" xfId="0" applyFont="1" applyFill="1" applyAlignment="1">
      <alignment vertical="top" wrapText="1"/>
    </xf>
    <xf numFmtId="0" fontId="3" fillId="0" borderId="9" xfId="0" applyFont="1" applyBorder="1" applyAlignment="1">
      <alignment horizontal="center" vertical="center"/>
    </xf>
    <xf numFmtId="0" fontId="3" fillId="36" borderId="0" xfId="0" applyFont="1" applyFill="1" applyAlignment="1">
      <alignment horizontal="left" vertical="top"/>
    </xf>
    <xf numFmtId="0" fontId="3" fillId="36" borderId="0" xfId="0" applyFont="1" applyFill="1" applyAlignment="1">
      <alignment horizontal="left" vertical="top" wrapText="1"/>
    </xf>
    <xf numFmtId="0" fontId="3" fillId="36" borderId="0" xfId="0" applyFont="1" applyFill="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xf>
    <xf numFmtId="0" fontId="20" fillId="4" borderId="7" xfId="6" applyFont="1" applyFill="1" applyBorder="1" applyAlignment="1" applyProtection="1"/>
    <xf numFmtId="0" fontId="23" fillId="4" borderId="7" xfId="7" applyFont="1" applyFill="1" applyBorder="1" applyAlignment="1" applyProtection="1">
      <alignment horizontal="left" vertical="top"/>
    </xf>
    <xf numFmtId="167" fontId="23" fillId="4" borderId="7" xfId="2" applyNumberFormat="1" applyFont="1" applyFill="1" applyBorder="1" applyAlignment="1" applyProtection="1">
      <alignment horizontal="right" vertical="top"/>
    </xf>
    <xf numFmtId="9" fontId="0" fillId="4" borderId="7" xfId="5" applyFont="1" applyFill="1" applyBorder="1" applyAlignment="1" applyProtection="1">
      <alignment horizontal="center"/>
    </xf>
    <xf numFmtId="8" fontId="20" fillId="4" borderId="7" xfId="6" applyNumberFormat="1" applyFont="1" applyFill="1" applyBorder="1" applyAlignment="1" applyProtection="1"/>
    <xf numFmtId="43" fontId="0" fillId="37" borderId="7" xfId="0" applyNumberFormat="1" applyFill="1" applyBorder="1" applyAlignment="1" applyProtection="1"/>
    <xf numFmtId="1" fontId="4" fillId="3" borderId="38" xfId="0" applyNumberFormat="1" applyFont="1" applyFill="1" applyBorder="1" applyAlignment="1" applyProtection="1">
      <alignment horizontal="right"/>
    </xf>
    <xf numFmtId="43" fontId="0" fillId="3" borderId="7" xfId="0" applyNumberFormat="1" applyFill="1" applyBorder="1" applyAlignment="1" applyProtection="1"/>
    <xf numFmtId="8" fontId="20" fillId="4" borderId="7" xfId="6" applyNumberFormat="1" applyFont="1" applyFill="1" applyBorder="1" applyAlignment="1" applyProtection="1">
      <protection locked="0"/>
    </xf>
  </cellXfs>
  <cellStyles count="235">
    <cellStyle name="20% - Accent1 2" xfId="26"/>
    <cellStyle name="20% - Accent1 2 2" xfId="27"/>
    <cellStyle name="20% - Accent1 3" xfId="28"/>
    <cellStyle name="20% - Accent2 2" xfId="29"/>
    <cellStyle name="20% - Accent2 2 2" xfId="30"/>
    <cellStyle name="20% - Accent2 3" xfId="31"/>
    <cellStyle name="20% - Accent3 2" xfId="32"/>
    <cellStyle name="20% - Accent3 2 2" xfId="33"/>
    <cellStyle name="20% - Accent3 3" xfId="34"/>
    <cellStyle name="20% - Accent4 2" xfId="35"/>
    <cellStyle name="20% - Accent4 2 2" xfId="36"/>
    <cellStyle name="20% - Accent4 3" xfId="37"/>
    <cellStyle name="20% - Accent5 2" xfId="38"/>
    <cellStyle name="20% - Accent5 2 2" xfId="39"/>
    <cellStyle name="20% - Accent5 3" xfId="40"/>
    <cellStyle name="20% - Accent6 2" xfId="41"/>
    <cellStyle name="20% - Accent6 2 2" xfId="42"/>
    <cellStyle name="20% - Accent6 3" xfId="43"/>
    <cellStyle name="40% - Accent1 2" xfId="44"/>
    <cellStyle name="40% - Accent1 2 2" xfId="45"/>
    <cellStyle name="40% - Accent1 3" xfId="46"/>
    <cellStyle name="40% - Accent2 2" xfId="47"/>
    <cellStyle name="40% - Accent2 2 2" xfId="48"/>
    <cellStyle name="40% - Accent2 3" xfId="49"/>
    <cellStyle name="40% - Accent3 2" xfId="50"/>
    <cellStyle name="40% - Accent3 2 2" xfId="51"/>
    <cellStyle name="40% - Accent3 3" xfId="52"/>
    <cellStyle name="40% - Accent4 2" xfId="53"/>
    <cellStyle name="40% - Accent4 2 2" xfId="54"/>
    <cellStyle name="40% - Accent4 3" xfId="55"/>
    <cellStyle name="40% - Accent5 2" xfId="56"/>
    <cellStyle name="40% - Accent5 2 2" xfId="57"/>
    <cellStyle name="40% - Accent5 3" xfId="58"/>
    <cellStyle name="40% - Accent6 2" xfId="59"/>
    <cellStyle name="40% - Accent6 2 2" xfId="60"/>
    <cellStyle name="40% - Accent6 3" xfId="61"/>
    <cellStyle name="60% - Accent1 2" xfId="62"/>
    <cellStyle name="60% - Accent1 2 2" xfId="63"/>
    <cellStyle name="60% - Accent1 3" xfId="64"/>
    <cellStyle name="60% - Accent2 2" xfId="65"/>
    <cellStyle name="60% - Accent2 2 2" xfId="66"/>
    <cellStyle name="60% - Accent2 3" xfId="67"/>
    <cellStyle name="60% - Accent3 2" xfId="68"/>
    <cellStyle name="60% - Accent3 2 2" xfId="69"/>
    <cellStyle name="60% - Accent3 3" xfId="70"/>
    <cellStyle name="60% - Accent4 2" xfId="71"/>
    <cellStyle name="60% - Accent4 2 2" xfId="72"/>
    <cellStyle name="60% - Accent4 3" xfId="73"/>
    <cellStyle name="60% - Accent5 2" xfId="74"/>
    <cellStyle name="60% - Accent5 2 2" xfId="75"/>
    <cellStyle name="60% - Accent5 3" xfId="76"/>
    <cellStyle name="60% - Accent6 2" xfId="77"/>
    <cellStyle name="60% - Accent6 2 2" xfId="78"/>
    <cellStyle name="60% - Accent6 3" xfId="79"/>
    <cellStyle name="Accent1 2" xfId="80"/>
    <cellStyle name="Accent1 2 2" xfId="81"/>
    <cellStyle name="Accent1 3" xfId="82"/>
    <cellStyle name="Accent2 2" xfId="83"/>
    <cellStyle name="Accent2 2 2" xfId="84"/>
    <cellStyle name="Accent2 3" xfId="85"/>
    <cellStyle name="Accent3 2" xfId="86"/>
    <cellStyle name="Accent3 2 2" xfId="87"/>
    <cellStyle name="Accent3 3" xfId="88"/>
    <cellStyle name="Accent4 2" xfId="89"/>
    <cellStyle name="Accent4 2 2" xfId="90"/>
    <cellStyle name="Accent4 3" xfId="91"/>
    <cellStyle name="Accent5 2" xfId="92"/>
    <cellStyle name="Accent5 2 2" xfId="93"/>
    <cellStyle name="Accent5 3" xfId="94"/>
    <cellStyle name="Accent6 2" xfId="95"/>
    <cellStyle name="Accent6 2 2" xfId="96"/>
    <cellStyle name="Accent6 3" xfId="97"/>
    <cellStyle name="Bad 2" xfId="98"/>
    <cellStyle name="Bad 2 2" xfId="99"/>
    <cellStyle name="Bad 3" xfId="100"/>
    <cellStyle name="Calculation 2" xfId="101"/>
    <cellStyle name="Calculation 2 2" xfId="102"/>
    <cellStyle name="Calculation 3" xfId="103"/>
    <cellStyle name="Check Cell 2" xfId="104"/>
    <cellStyle name="Check Cell 2 2" xfId="105"/>
    <cellStyle name="Check Cell 3" xfId="106"/>
    <cellStyle name="Comma" xfId="1" builtinId="3"/>
    <cellStyle name="Comma [0] 2" xfId="107"/>
    <cellStyle name="Comma [0] 3" xfId="108"/>
    <cellStyle name="Comma 10" xfId="109"/>
    <cellStyle name="Comma 11" xfId="110"/>
    <cellStyle name="Comma 12" xfId="111"/>
    <cellStyle name="Comma 13" xfId="112"/>
    <cellStyle name="Comma 14" xfId="113"/>
    <cellStyle name="Comma 15" xfId="114"/>
    <cellStyle name="Comma 2" xfId="10"/>
    <cellStyle name="Comma 2 2" xfId="115"/>
    <cellStyle name="Comma 2 3" xfId="229"/>
    <cellStyle name="Comma 3" xfId="116"/>
    <cellStyle name="Comma 3 2" xfId="117"/>
    <cellStyle name="Comma 3 3" xfId="118"/>
    <cellStyle name="Comma 4" xfId="119"/>
    <cellStyle name="Comma 5" xfId="120"/>
    <cellStyle name="Comma 6" xfId="121"/>
    <cellStyle name="Comma 7" xfId="122"/>
    <cellStyle name="Comma 8" xfId="123"/>
    <cellStyle name="Comma 9" xfId="124"/>
    <cellStyle name="Currency" xfId="2" builtinId="4"/>
    <cellStyle name="Currency [0] 2" xfId="125"/>
    <cellStyle name="Currency [0] 3" xfId="126"/>
    <cellStyle name="Currency 10" xfId="127"/>
    <cellStyle name="Currency 11" xfId="128"/>
    <cellStyle name="Currency 12" xfId="129"/>
    <cellStyle name="Currency 13" xfId="130"/>
    <cellStyle name="Currency 14" xfId="131"/>
    <cellStyle name="Currency 15" xfId="132"/>
    <cellStyle name="Currency 16" xfId="22"/>
    <cellStyle name="Currency 2" xfId="12"/>
    <cellStyle name="Currency 2 2" xfId="134"/>
    <cellStyle name="Currency 2 3" xfId="133"/>
    <cellStyle name="Currency 3" xfId="135"/>
    <cellStyle name="Currency 4" xfId="136"/>
    <cellStyle name="Currency 4 2" xfId="137"/>
    <cellStyle name="Currency 5" xfId="138"/>
    <cellStyle name="Currency 6" xfId="139"/>
    <cellStyle name="Currency 7" xfId="140"/>
    <cellStyle name="Currency 8" xfId="141"/>
    <cellStyle name="Currency 9" xfId="142"/>
    <cellStyle name="Explanatory Text 2" xfId="143"/>
    <cellStyle name="Explanatory Text 2 2" xfId="144"/>
    <cellStyle name="Explanatory Text 3" xfId="145"/>
    <cellStyle name="Good 2" xfId="146"/>
    <cellStyle name="Good 2 2" xfId="147"/>
    <cellStyle name="Good 3" xfId="148"/>
    <cellStyle name="Heading 1 2" xfId="149"/>
    <cellStyle name="Heading 1 2 2" xfId="150"/>
    <cellStyle name="Heading 1 3" xfId="151"/>
    <cellStyle name="Heading 2 2" xfId="152"/>
    <cellStyle name="Heading 2 2 2" xfId="153"/>
    <cellStyle name="Heading 2 3" xfId="154"/>
    <cellStyle name="Heading 3 2" xfId="155"/>
    <cellStyle name="Heading 3 2 2" xfId="156"/>
    <cellStyle name="Heading 3 3" xfId="157"/>
    <cellStyle name="Heading 4 2" xfId="158"/>
    <cellStyle name="Heading 4 2 2" xfId="159"/>
    <cellStyle name="Heading 4 3" xfId="160"/>
    <cellStyle name="Input 2" xfId="161"/>
    <cellStyle name="Input 2 2" xfId="162"/>
    <cellStyle name="Input 3" xfId="163"/>
    <cellStyle name="Linked Cell 2" xfId="164"/>
    <cellStyle name="Linked Cell 2 2" xfId="165"/>
    <cellStyle name="Linked Cell 3" xfId="166"/>
    <cellStyle name="Neutral 2" xfId="167"/>
    <cellStyle name="Neutral 2 2" xfId="168"/>
    <cellStyle name="Neutral 3" xfId="169"/>
    <cellStyle name="Normal" xfId="0" builtinId="0"/>
    <cellStyle name="Normal 10" xfId="170"/>
    <cellStyle name="Normal 10 2" xfId="171"/>
    <cellStyle name="Normal 11" xfId="172"/>
    <cellStyle name="Normal 12" xfId="173"/>
    <cellStyle name="Normal 13" xfId="174"/>
    <cellStyle name="Normal 14" xfId="175"/>
    <cellStyle name="Normal 15" xfId="176"/>
    <cellStyle name="Normal 16" xfId="24"/>
    <cellStyle name="Normal 17" xfId="21"/>
    <cellStyle name="Normal 17 2" xfId="228"/>
    <cellStyle name="Normal 17 3" xfId="25"/>
    <cellStyle name="Normal 18" xfId="227"/>
    <cellStyle name="Normal 19" xfId="23"/>
    <cellStyle name="Normal 2" xfId="8"/>
    <cellStyle name="Normal 2 2" xfId="17"/>
    <cellStyle name="Normal 2 2 2" xfId="178"/>
    <cellStyle name="Normal 2 3" xfId="19"/>
    <cellStyle name="Normal 2 3 2" xfId="179"/>
    <cellStyle name="Normal 2 4" xfId="177"/>
    <cellStyle name="Normal 2 5" xfId="230"/>
    <cellStyle name="Normal 3" xfId="9"/>
    <cellStyle name="Normal 3 2" xfId="14"/>
    <cellStyle name="Normal 3 2 2" xfId="16"/>
    <cellStyle name="Normal 3 2 3" xfId="181"/>
    <cellStyle name="Normal 3 3" xfId="182"/>
    <cellStyle name="Normal 3 4" xfId="183"/>
    <cellStyle name="Normal 3 5" xfId="184"/>
    <cellStyle name="Normal 3 6" xfId="180"/>
    <cellStyle name="Normal 3 7" xfId="231"/>
    <cellStyle name="Normal 4" xfId="13"/>
    <cellStyle name="Normal 4 2" xfId="20"/>
    <cellStyle name="Normal 4 2 2" xfId="186"/>
    <cellStyle name="Normal 4 3" xfId="187"/>
    <cellStyle name="Normal 4 4" xfId="185"/>
    <cellStyle name="Normal 4 5" xfId="232"/>
    <cellStyle name="Normal 5" xfId="15"/>
    <cellStyle name="Normal 5 2" xfId="189"/>
    <cellStyle name="Normal 5 3" xfId="190"/>
    <cellStyle name="Normal 5 4" xfId="188"/>
    <cellStyle name="Normal 5 5" xfId="233"/>
    <cellStyle name="Normal 6" xfId="6"/>
    <cellStyle name="Normal 6 2" xfId="192"/>
    <cellStyle name="Normal 6 3" xfId="191"/>
    <cellStyle name="Normal 6 4" xfId="234"/>
    <cellStyle name="Normal 7" xfId="7"/>
    <cellStyle name="Normal 7 2" xfId="193"/>
    <cellStyle name="Normal 8" xfId="194"/>
    <cellStyle name="Normal 9" xfId="195"/>
    <cellStyle name="Normal_BUDGET DETAIL - SARASOTA" xfId="3"/>
    <cellStyle name="Normal_FY08 Budget Detail CBC South YFA Manatee" xfId="4"/>
    <cellStyle name="Note 2" xfId="196"/>
    <cellStyle name="Note 2 2" xfId="197"/>
    <cellStyle name="Note 2 2 2" xfId="198"/>
    <cellStyle name="Note 2 3" xfId="199"/>
    <cellStyle name="Note 2 3 2" xfId="200"/>
    <cellStyle name="Note 2 4" xfId="201"/>
    <cellStyle name="Note 2 4 2" xfId="202"/>
    <cellStyle name="Note 2 5" xfId="203"/>
    <cellStyle name="Note 3" xfId="204"/>
    <cellStyle name="Note 3 2" xfId="205"/>
    <cellStyle name="Note 4" xfId="206"/>
    <cellStyle name="Output 2" xfId="207"/>
    <cellStyle name="Output 2 2" xfId="208"/>
    <cellStyle name="Output 3" xfId="209"/>
    <cellStyle name="Percent" xfId="5" builtinId="5"/>
    <cellStyle name="Percent 2" xfId="11"/>
    <cellStyle name="Percent 2 2" xfId="211"/>
    <cellStyle name="Percent 2 3" xfId="212"/>
    <cellStyle name="Percent 2 4" xfId="210"/>
    <cellStyle name="Percent 3" xfId="18"/>
    <cellStyle name="Percent 3 2" xfId="213"/>
    <cellStyle name="Percent 4" xfId="214"/>
    <cellStyle name="Percent 5" xfId="215"/>
    <cellStyle name="Percent 6" xfId="216"/>
    <cellStyle name="Percent 7" xfId="217"/>
    <cellStyle name="Title 2" xfId="218"/>
    <cellStyle name="Title 2 2" xfId="219"/>
    <cellStyle name="Title 3" xfId="220"/>
    <cellStyle name="Total 2" xfId="221"/>
    <cellStyle name="Total 2 2" xfId="222"/>
    <cellStyle name="Total 3" xfId="223"/>
    <cellStyle name="Warning Text 2" xfId="224"/>
    <cellStyle name="Warning Text 2 2" xfId="225"/>
    <cellStyle name="Warning Text 3" xfId="226"/>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abSelected="1" zoomScaleNormal="100" workbookViewId="0">
      <selection sqref="A1:H1"/>
    </sheetView>
  </sheetViews>
  <sheetFormatPr defaultRowHeight="12.75" x14ac:dyDescent="0.2"/>
  <cols>
    <col min="1" max="1" width="9.7109375" customWidth="1"/>
    <col min="2" max="2" width="26.5703125" customWidth="1"/>
    <col min="3" max="3" width="21.7109375" customWidth="1"/>
    <col min="4" max="4" width="14.85546875" customWidth="1"/>
    <col min="5" max="5" width="18.285156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276"/>
      <c r="B1" s="276"/>
      <c r="C1" s="276"/>
      <c r="D1" s="276"/>
      <c r="E1" s="276"/>
      <c r="F1" s="276"/>
      <c r="G1" s="276"/>
      <c r="H1" s="276"/>
    </row>
    <row r="2" spans="1:9" x14ac:dyDescent="0.2">
      <c r="A2" s="277" t="s">
        <v>324</v>
      </c>
      <c r="B2" s="277"/>
      <c r="C2" s="277"/>
      <c r="D2" s="277"/>
      <c r="E2" s="277"/>
      <c r="F2" s="277"/>
      <c r="G2" s="277"/>
      <c r="H2" s="277"/>
    </row>
    <row r="3" spans="1:9" ht="20.100000000000001" customHeight="1" x14ac:dyDescent="0.2"/>
    <row r="4" spans="1:9" x14ac:dyDescent="0.2">
      <c r="A4" s="279" t="s">
        <v>348</v>
      </c>
      <c r="B4" s="279"/>
      <c r="C4" s="279"/>
      <c r="D4" s="279"/>
      <c r="E4" s="279"/>
      <c r="F4" s="279"/>
      <c r="G4" s="279"/>
      <c r="H4" s="279"/>
    </row>
    <row r="5" spans="1:9" x14ac:dyDescent="0.2">
      <c r="A5" s="278" t="s">
        <v>238</v>
      </c>
      <c r="B5" s="278"/>
      <c r="C5" s="278"/>
      <c r="D5" s="278"/>
      <c r="E5" s="278"/>
      <c r="F5" s="278"/>
      <c r="G5" s="278"/>
      <c r="H5" s="278"/>
    </row>
    <row r="6" spans="1:9" x14ac:dyDescent="0.2">
      <c r="A6" s="3"/>
      <c r="B6" s="4"/>
      <c r="C6" s="4"/>
      <c r="D6" s="4"/>
      <c r="E6" s="4"/>
    </row>
    <row r="7" spans="1:9" x14ac:dyDescent="0.2">
      <c r="A7" s="46" t="s">
        <v>239</v>
      </c>
      <c r="B7" s="28"/>
      <c r="C7" s="28"/>
      <c r="D7" s="28"/>
      <c r="E7" s="4"/>
    </row>
    <row r="8" spans="1:9" x14ac:dyDescent="0.2">
      <c r="A8" s="281" t="s">
        <v>240</v>
      </c>
      <c r="B8" s="281"/>
      <c r="C8" s="281"/>
      <c r="D8" s="281"/>
      <c r="E8" s="281"/>
    </row>
    <row r="9" spans="1:9" x14ac:dyDescent="0.2">
      <c r="A9" s="46" t="s">
        <v>245</v>
      </c>
      <c r="B9" s="28"/>
      <c r="C9" s="28"/>
      <c r="D9" s="28"/>
      <c r="E9" s="4"/>
    </row>
    <row r="10" spans="1:9" x14ac:dyDescent="0.2">
      <c r="A10" s="46" t="s">
        <v>246</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282" t="s">
        <v>0</v>
      </c>
      <c r="B13" s="283"/>
      <c r="C13" s="2" t="s">
        <v>1</v>
      </c>
      <c r="D13" s="2" t="s">
        <v>2</v>
      </c>
      <c r="E13" s="2" t="s">
        <v>3</v>
      </c>
    </row>
    <row r="14" spans="1:9" ht="39" thickBot="1" x14ac:dyDescent="0.25">
      <c r="A14" s="284" t="s">
        <v>5</v>
      </c>
      <c r="B14" s="285"/>
      <c r="C14" s="10" t="s">
        <v>6</v>
      </c>
      <c r="D14" s="87" t="s">
        <v>215</v>
      </c>
      <c r="E14" s="10" t="s">
        <v>151</v>
      </c>
    </row>
    <row r="15" spans="1:9" ht="20.100000000000001" customHeight="1" thickTop="1" thickBot="1" x14ac:dyDescent="0.25">
      <c r="A15" t="s">
        <v>7</v>
      </c>
      <c r="B15" t="s">
        <v>139</v>
      </c>
      <c r="C15" s="109">
        <f>+'A. Salaries'!H61</f>
        <v>1424035</v>
      </c>
      <c r="D15" s="123">
        <v>1</v>
      </c>
      <c r="E15" s="112">
        <f>C15*D15</f>
        <v>1424035</v>
      </c>
      <c r="F15" s="12"/>
      <c r="H15" s="11"/>
      <c r="I15" s="11"/>
    </row>
    <row r="16" spans="1:9" ht="20.100000000000001" customHeight="1" thickTop="1" thickBot="1" x14ac:dyDescent="0.25">
      <c r="A16" t="s">
        <v>8</v>
      </c>
      <c r="B16" t="s">
        <v>138</v>
      </c>
      <c r="C16" s="110">
        <f>+'B. Benefits'!D33</f>
        <v>0</v>
      </c>
      <c r="D16" s="123">
        <v>1</v>
      </c>
      <c r="E16" s="112">
        <f>C16*D16</f>
        <v>0</v>
      </c>
      <c r="F16" s="12"/>
      <c r="H16" s="11"/>
      <c r="I16" s="11"/>
    </row>
    <row r="17" spans="1:10" ht="20.100000000000001" customHeight="1" thickTop="1" thickBot="1" x14ac:dyDescent="0.25">
      <c r="A17" s="287" t="s">
        <v>218</v>
      </c>
      <c r="B17" s="287"/>
      <c r="C17" s="127">
        <f>SUM(C15:C16)</f>
        <v>1424035</v>
      </c>
      <c r="D17" s="124"/>
      <c r="E17" s="113">
        <f>E15+E16</f>
        <v>1424035</v>
      </c>
      <c r="F17" s="12"/>
      <c r="H17" s="11"/>
      <c r="I17" s="11"/>
      <c r="J17" s="226"/>
    </row>
    <row r="18" spans="1:10" ht="20.100000000000001" customHeight="1" thickTop="1" thickBot="1" x14ac:dyDescent="0.25">
      <c r="A18" t="s">
        <v>9</v>
      </c>
      <c r="B18" t="s">
        <v>18</v>
      </c>
      <c r="C18" s="111">
        <f>'C. Staff Travel'!F32</f>
        <v>0</v>
      </c>
      <c r="D18" s="123">
        <v>1</v>
      </c>
      <c r="E18" s="113">
        <f>C18*D18</f>
        <v>0</v>
      </c>
      <c r="F18" s="12"/>
      <c r="H18" s="11"/>
      <c r="I18" s="11"/>
    </row>
    <row r="19" spans="1:10" ht="20.100000000000001" customHeight="1" thickTop="1" thickBot="1" x14ac:dyDescent="0.25">
      <c r="A19" t="s">
        <v>10</v>
      </c>
      <c r="B19" t="s">
        <v>140</v>
      </c>
      <c r="C19" s="111">
        <f>'D. Vehicle'!D22</f>
        <v>0</v>
      </c>
      <c r="D19" s="123">
        <v>1</v>
      </c>
      <c r="E19" s="112">
        <f>C19*D19</f>
        <v>0</v>
      </c>
      <c r="F19" s="12"/>
      <c r="H19" s="11"/>
      <c r="I19" s="11"/>
    </row>
    <row r="20" spans="1:10" ht="20.100000000000001" customHeight="1" thickTop="1" thickBot="1" x14ac:dyDescent="0.25">
      <c r="A20" t="s">
        <v>11</v>
      </c>
      <c r="B20" s="166" t="s">
        <v>298</v>
      </c>
      <c r="C20" s="111">
        <f>'E. Communication'!D23</f>
        <v>0</v>
      </c>
      <c r="D20" s="123">
        <v>1</v>
      </c>
      <c r="E20" s="112">
        <f>C20*D20</f>
        <v>0</v>
      </c>
      <c r="F20" s="12"/>
      <c r="H20" s="11"/>
      <c r="I20" s="11"/>
    </row>
    <row r="21" spans="1:10" ht="20.100000000000001" customHeight="1" thickTop="1" thickBot="1" x14ac:dyDescent="0.25">
      <c r="A21" t="s">
        <v>12</v>
      </c>
      <c r="B21" t="s">
        <v>19</v>
      </c>
      <c r="C21" s="111">
        <f>+'F. Insurance'!D24</f>
        <v>0</v>
      </c>
      <c r="D21" s="123">
        <v>1</v>
      </c>
      <c r="E21" s="112">
        <f>C21*D21</f>
        <v>0</v>
      </c>
      <c r="F21" s="12"/>
      <c r="H21" s="11"/>
      <c r="I21" s="11"/>
    </row>
    <row r="22" spans="1:10" ht="20.100000000000001" customHeight="1" thickTop="1" thickBot="1" x14ac:dyDescent="0.25">
      <c r="A22" t="s">
        <v>13</v>
      </c>
      <c r="B22" t="s">
        <v>146</v>
      </c>
      <c r="C22" s="111">
        <f>'G. Occupancy'!D26</f>
        <v>0</v>
      </c>
      <c r="D22" s="123">
        <v>1</v>
      </c>
      <c r="E22" s="112">
        <f>C22*D22</f>
        <v>0</v>
      </c>
      <c r="F22" s="12"/>
      <c r="G22" s="84"/>
      <c r="H22" s="11"/>
      <c r="I22" s="11"/>
    </row>
    <row r="23" spans="1:10" ht="20.100000000000001" customHeight="1" thickTop="1" thickBot="1" x14ac:dyDescent="0.25">
      <c r="A23" t="s">
        <v>14</v>
      </c>
      <c r="B23" t="s">
        <v>156</v>
      </c>
      <c r="C23" s="111">
        <f>'H. Pers Recruit-Training'!D22</f>
        <v>0</v>
      </c>
      <c r="D23" s="123">
        <v>1</v>
      </c>
      <c r="E23" s="112">
        <f t="shared" ref="E23:E31" si="0">C23*D23</f>
        <v>0</v>
      </c>
      <c r="F23" s="12"/>
      <c r="H23" s="11"/>
      <c r="I23" s="11"/>
    </row>
    <row r="24" spans="1:10" ht="20.100000000000001" customHeight="1" thickTop="1" thickBot="1" x14ac:dyDescent="0.25">
      <c r="A24" t="s">
        <v>15</v>
      </c>
      <c r="B24" t="s">
        <v>147</v>
      </c>
      <c r="C24" s="111">
        <f>'I. Equipment'!D33</f>
        <v>0</v>
      </c>
      <c r="D24" s="123">
        <v>1</v>
      </c>
      <c r="E24" s="112">
        <f t="shared" si="0"/>
        <v>0</v>
      </c>
      <c r="F24" s="12"/>
      <c r="H24" s="11"/>
    </row>
    <row r="25" spans="1:10" ht="20.100000000000001" customHeight="1" thickTop="1" thickBot="1" x14ac:dyDescent="0.25">
      <c r="A25" t="s">
        <v>16</v>
      </c>
      <c r="B25" t="s">
        <v>20</v>
      </c>
      <c r="C25" s="111">
        <f>'J. Office Expense'!D21</f>
        <v>0</v>
      </c>
      <c r="D25" s="123">
        <v>1</v>
      </c>
      <c r="E25" s="112">
        <f t="shared" si="0"/>
        <v>0</v>
      </c>
      <c r="F25" s="12"/>
      <c r="H25" s="84"/>
      <c r="I25" s="12"/>
    </row>
    <row r="26" spans="1:10" ht="20.100000000000001" customHeight="1" thickTop="1" thickBot="1" x14ac:dyDescent="0.25">
      <c r="A26" t="s">
        <v>17</v>
      </c>
      <c r="B26" s="37" t="s">
        <v>196</v>
      </c>
      <c r="C26" s="111">
        <f>+'K. Program Expense'!D21</f>
        <v>0</v>
      </c>
      <c r="D26" s="123">
        <v>1</v>
      </c>
      <c r="E26" s="113">
        <f t="shared" si="0"/>
        <v>0</v>
      </c>
      <c r="F26" s="12"/>
    </row>
    <row r="27" spans="1:10" ht="20.100000000000001" customHeight="1" thickTop="1" thickBot="1" x14ac:dyDescent="0.25">
      <c r="A27" t="s">
        <v>150</v>
      </c>
      <c r="B27" t="s">
        <v>154</v>
      </c>
      <c r="C27" s="111">
        <f>'L. Professional Fees'!D22</f>
        <v>0</v>
      </c>
      <c r="D27" s="123">
        <v>1</v>
      </c>
      <c r="E27" s="112">
        <f t="shared" si="0"/>
        <v>0</v>
      </c>
      <c r="F27" s="12"/>
    </row>
    <row r="28" spans="1:10" ht="20.100000000000001" customHeight="1" thickTop="1" thickBot="1" x14ac:dyDescent="0.25">
      <c r="A28" t="s">
        <v>153</v>
      </c>
      <c r="B28" t="s">
        <v>158</v>
      </c>
      <c r="C28" s="110">
        <f>'M.Meetings &amp; Conferences'!D22</f>
        <v>0</v>
      </c>
      <c r="D28" s="123">
        <v>1</v>
      </c>
      <c r="E28" s="112">
        <f t="shared" si="0"/>
        <v>0</v>
      </c>
      <c r="F28" s="12"/>
    </row>
    <row r="29" spans="1:10" ht="20.100000000000001" customHeight="1" thickTop="1" thickBot="1" x14ac:dyDescent="0.25">
      <c r="A29" s="37" t="s">
        <v>197</v>
      </c>
      <c r="B29" s="37" t="s">
        <v>198</v>
      </c>
      <c r="C29" s="110">
        <f>'N. Direct Client Assistance'!D22</f>
        <v>0</v>
      </c>
      <c r="D29" s="123">
        <v>1</v>
      </c>
      <c r="E29" s="114">
        <f t="shared" si="0"/>
        <v>0</v>
      </c>
      <c r="F29" s="12"/>
    </row>
    <row r="30" spans="1:10" ht="29.25" customHeight="1" thickTop="1" thickBot="1" x14ac:dyDescent="0.25">
      <c r="A30" s="287" t="s">
        <v>217</v>
      </c>
      <c r="B30" s="287"/>
      <c r="C30" s="127">
        <f>SUM(C17:C29)</f>
        <v>1424035</v>
      </c>
      <c r="D30" s="124"/>
      <c r="E30" s="112">
        <f>SUM(E17:E29)</f>
        <v>1424035</v>
      </c>
      <c r="F30" s="12"/>
      <c r="G30" s="250"/>
      <c r="H30" s="240"/>
    </row>
    <row r="31" spans="1:10" ht="39.75" customHeight="1" thickTop="1" thickBot="1" x14ac:dyDescent="0.25">
      <c r="A31" s="286" t="s">
        <v>328</v>
      </c>
      <c r="B31" s="286"/>
      <c r="C31" s="126">
        <f>+'O. Administative Expense'!D16</f>
        <v>0</v>
      </c>
      <c r="D31" s="123">
        <v>1</v>
      </c>
      <c r="E31" s="114">
        <f t="shared" si="0"/>
        <v>0</v>
      </c>
      <c r="F31" s="12"/>
      <c r="I31" s="11"/>
      <c r="J31" s="12"/>
    </row>
    <row r="32" spans="1:10" ht="26.25" customHeight="1" thickTop="1" thickBot="1" x14ac:dyDescent="0.3">
      <c r="A32" s="288" t="s">
        <v>296</v>
      </c>
      <c r="B32" s="288"/>
      <c r="C32" s="125">
        <f>C31/C30</f>
        <v>0</v>
      </c>
      <c r="D32" s="289" t="str">
        <f>IF(C32&lt;0.1,"","Over 10%")</f>
        <v/>
      </c>
      <c r="E32" s="289"/>
      <c r="F32" s="12"/>
      <c r="I32" s="12"/>
    </row>
    <row r="33" spans="1:10" s="39" customFormat="1" ht="45" customHeight="1" thickTop="1" thickBot="1" x14ac:dyDescent="0.3">
      <c r="B33" s="52" t="s">
        <v>216</v>
      </c>
      <c r="C33" s="115">
        <f>SUM(C30:C31)</f>
        <v>1424035</v>
      </c>
      <c r="D33" s="51" t="s">
        <v>241</v>
      </c>
      <c r="E33" s="115">
        <f>E30+E31</f>
        <v>1424035</v>
      </c>
      <c r="F33" s="50"/>
      <c r="G33" s="249"/>
      <c r="H33" s="249"/>
      <c r="I33" s="50"/>
      <c r="J33" s="12"/>
    </row>
    <row r="34" spans="1:10" s="39" customFormat="1" ht="13.5" thickTop="1" x14ac:dyDescent="0.2">
      <c r="F34" s="50"/>
      <c r="G34" s="249"/>
    </row>
    <row r="35" spans="1:10" s="39" customFormat="1" x14ac:dyDescent="0.2">
      <c r="A35" s="39" t="s">
        <v>327</v>
      </c>
      <c r="F35" s="50"/>
      <c r="G35" s="249"/>
    </row>
    <row r="36" spans="1:10" s="39" customFormat="1" x14ac:dyDescent="0.2">
      <c r="F36" s="50"/>
      <c r="G36" s="249"/>
    </row>
    <row r="37" spans="1:10" s="39" customFormat="1" ht="13.5" thickBot="1" x14ac:dyDescent="0.25">
      <c r="F37" s="50"/>
      <c r="G37" s="249"/>
    </row>
    <row r="38" spans="1:10" s="39" customFormat="1" x14ac:dyDescent="0.2">
      <c r="A38" s="291" t="s">
        <v>330</v>
      </c>
      <c r="B38" s="292"/>
      <c r="C38" s="292"/>
      <c r="D38" s="293"/>
      <c r="E38" s="273">
        <v>2285748</v>
      </c>
      <c r="F38" s="50"/>
      <c r="G38" s="249"/>
    </row>
    <row r="39" spans="1:10" s="39" customFormat="1" x14ac:dyDescent="0.2">
      <c r="A39" s="294"/>
      <c r="B39" s="295"/>
      <c r="C39" s="295"/>
      <c r="D39" s="296"/>
      <c r="E39" s="274"/>
      <c r="F39" s="50"/>
      <c r="G39" s="249"/>
    </row>
    <row r="40" spans="1:10" s="39" customFormat="1" ht="13.5" thickBot="1" x14ac:dyDescent="0.25">
      <c r="A40" s="297"/>
      <c r="B40" s="298"/>
      <c r="C40" s="298"/>
      <c r="D40" s="299"/>
      <c r="E40" s="275"/>
      <c r="F40" s="50"/>
      <c r="G40" s="249"/>
    </row>
    <row r="41" spans="1:10" s="39" customFormat="1" x14ac:dyDescent="0.2">
      <c r="F41" s="50"/>
      <c r="G41" s="249"/>
    </row>
    <row r="42" spans="1:10" s="39" customFormat="1" x14ac:dyDescent="0.2">
      <c r="F42" s="50"/>
      <c r="G42" s="249"/>
    </row>
    <row r="43" spans="1:10" s="39" customFormat="1" x14ac:dyDescent="0.2">
      <c r="F43" s="50"/>
      <c r="G43" s="249"/>
    </row>
    <row r="44" spans="1:10" s="39" customFormat="1" x14ac:dyDescent="0.2">
      <c r="F44" s="50"/>
      <c r="G44" s="249"/>
    </row>
    <row r="45" spans="1:10" ht="12.75" customHeight="1" x14ac:dyDescent="0.2">
      <c r="A45" s="286" t="s">
        <v>166</v>
      </c>
      <c r="B45" s="286"/>
      <c r="C45" s="286"/>
      <c r="D45" s="286"/>
      <c r="E45" s="286"/>
      <c r="F45" s="286"/>
    </row>
    <row r="46" spans="1:10" x14ac:dyDescent="0.2">
      <c r="A46" s="286"/>
      <c r="B46" s="286"/>
      <c r="C46" s="286"/>
      <c r="D46" s="286"/>
      <c r="E46" s="286"/>
      <c r="F46" s="286"/>
    </row>
    <row r="47" spans="1:10" x14ac:dyDescent="0.2">
      <c r="A47" s="286"/>
      <c r="B47" s="286"/>
      <c r="C47" s="286"/>
      <c r="D47" s="286"/>
      <c r="E47" s="286"/>
      <c r="F47" s="286"/>
    </row>
    <row r="48" spans="1:10" x14ac:dyDescent="0.2">
      <c r="A48" s="68"/>
      <c r="B48" s="68"/>
      <c r="C48" s="68"/>
      <c r="D48" s="68"/>
      <c r="E48" s="68"/>
      <c r="F48" s="68"/>
    </row>
    <row r="49" spans="1:8" x14ac:dyDescent="0.2">
      <c r="A49" s="290" t="s">
        <v>243</v>
      </c>
      <c r="B49" s="290"/>
      <c r="C49" s="290"/>
      <c r="D49" s="290"/>
      <c r="E49" s="290"/>
      <c r="F49" s="290"/>
      <c r="G49" s="290"/>
      <c r="H49" s="290"/>
    </row>
    <row r="50" spans="1:8" x14ac:dyDescent="0.2">
      <c r="A50" s="280"/>
      <c r="B50" s="280"/>
      <c r="C50" s="280"/>
      <c r="D50" s="280"/>
      <c r="E50" s="280"/>
      <c r="F50" s="280"/>
      <c r="G50" s="280"/>
      <c r="H50" s="280"/>
    </row>
    <row r="51" spans="1:8" x14ac:dyDescent="0.2">
      <c r="A51" s="280"/>
      <c r="B51" s="280"/>
      <c r="C51" s="280"/>
      <c r="D51" s="280"/>
      <c r="E51" s="280"/>
      <c r="F51" s="280"/>
      <c r="G51" s="280"/>
      <c r="H51" s="280"/>
    </row>
    <row r="52" spans="1:8" x14ac:dyDescent="0.2">
      <c r="A52" s="280"/>
      <c r="B52" s="280"/>
      <c r="C52" s="280"/>
      <c r="D52" s="280"/>
      <c r="E52" s="280"/>
      <c r="F52" s="280"/>
      <c r="G52" s="280"/>
      <c r="H52" s="280"/>
    </row>
    <row r="53" spans="1:8" x14ac:dyDescent="0.2">
      <c r="A53" s="280"/>
      <c r="B53" s="280"/>
      <c r="C53" s="280"/>
      <c r="D53" s="280"/>
      <c r="E53" s="280"/>
      <c r="F53" s="280"/>
      <c r="G53" s="280"/>
      <c r="H53" s="280"/>
    </row>
    <row r="54" spans="1:8" x14ac:dyDescent="0.2">
      <c r="A54" s="280"/>
      <c r="B54" s="280"/>
      <c r="C54" s="280"/>
      <c r="D54" s="280"/>
      <c r="E54" s="280"/>
      <c r="F54" s="280"/>
      <c r="G54" s="280"/>
      <c r="H54" s="280"/>
    </row>
  </sheetData>
  <sheetProtection sheet="1" selectLockedCells="1"/>
  <dataConsolidate link="1"/>
  <mergeCells count="17">
    <mergeCell ref="A50:H54"/>
    <mergeCell ref="A8:E8"/>
    <mergeCell ref="A13:B13"/>
    <mergeCell ref="A14:B14"/>
    <mergeCell ref="A45:F47"/>
    <mergeCell ref="A30:B30"/>
    <mergeCell ref="A17:B17"/>
    <mergeCell ref="A31:B31"/>
    <mergeCell ref="A32:B32"/>
    <mergeCell ref="D32:E32"/>
    <mergeCell ref="A49:H49"/>
    <mergeCell ref="A38:D40"/>
    <mergeCell ref="E38:E40"/>
    <mergeCell ref="A1:H1"/>
    <mergeCell ref="A2:H2"/>
    <mergeCell ref="A5:H5"/>
    <mergeCell ref="A4:H4"/>
  </mergeCells>
  <phoneticPr fontId="9" type="noConversion"/>
  <printOptions horizontalCentered="1"/>
  <pageMargins left="0.4" right="0.21" top="0.55000000000000004" bottom="0.88" header="0.33" footer="0.5"/>
  <pageSetup scale="74" orientation="portrait" r:id="rId1"/>
  <headerFooter alignWithMargins="0"/>
  <ignoredErrors>
    <ignoredError sqref="E17 E30" formula="1"/>
    <ignoredError sqref="C32"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29" t="s">
        <v>122</v>
      </c>
      <c r="B30" s="329"/>
      <c r="C30" s="329"/>
      <c r="D30" s="329"/>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29" t="s">
        <v>122</v>
      </c>
      <c r="B30" s="329"/>
      <c r="C30" s="329"/>
      <c r="D30" s="329"/>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f>+Summary!$A$1</f>
        <v>0</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32" t="s">
        <v>83</v>
      </c>
      <c r="B12" s="333"/>
      <c r="C12" s="333"/>
      <c r="D12" s="333"/>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f>+Summary!$A$1</f>
        <v>0</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24"/>
    </sheetView>
  </sheetViews>
  <sheetFormatPr defaultRowHeight="12.75" x14ac:dyDescent="0.2"/>
  <sheetData>
    <row r="1" spans="1:1" x14ac:dyDescent="0.2">
      <c r="A1" s="24">
        <f>+Summary!$A$1</f>
        <v>0</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16" sqref="A16"/>
    </sheetView>
  </sheetViews>
  <sheetFormatPr defaultRowHeight="12.75" x14ac:dyDescent="0.2"/>
  <cols>
    <col min="1" max="1" width="24.7109375" customWidth="1"/>
    <col min="2" max="2" width="20.140625" customWidth="1"/>
    <col min="3" max="3" width="17.28515625" customWidth="1"/>
    <col min="4" max="4" width="14.7109375" customWidth="1"/>
  </cols>
  <sheetData>
    <row r="1" spans="1:8" x14ac:dyDescent="0.2">
      <c r="A1" s="277" t="str">
        <f>Summary!$A$2</f>
        <v>ANNUAL PERIOD</v>
      </c>
      <c r="B1" s="277"/>
      <c r="C1" s="277"/>
      <c r="D1" s="277"/>
      <c r="E1" s="277"/>
      <c r="F1" s="277"/>
    </row>
    <row r="3" spans="1:8" x14ac:dyDescent="0.2">
      <c r="A3" s="279" t="str">
        <f>Summary!$A$4</f>
        <v>Adoption</v>
      </c>
      <c r="B3" s="279"/>
      <c r="C3" s="279"/>
      <c r="D3" s="279"/>
      <c r="E3" s="279"/>
      <c r="F3" s="279"/>
    </row>
    <row r="4" spans="1:8" x14ac:dyDescent="0.2">
      <c r="A4" s="3"/>
      <c r="B4" s="4"/>
      <c r="C4" s="4"/>
      <c r="D4" s="4"/>
    </row>
    <row r="5" spans="1:8" x14ac:dyDescent="0.2">
      <c r="A5" s="5" t="s">
        <v>253</v>
      </c>
      <c r="B5" s="4"/>
      <c r="C5" s="4"/>
      <c r="D5" s="4"/>
    </row>
    <row r="6" spans="1:8" x14ac:dyDescent="0.2">
      <c r="A6" s="5"/>
      <c r="B6" s="4"/>
      <c r="C6" s="4"/>
      <c r="D6" s="4"/>
    </row>
    <row r="7" spans="1:8" x14ac:dyDescent="0.2">
      <c r="A7" s="330" t="s">
        <v>315</v>
      </c>
      <c r="B7" s="330"/>
      <c r="C7" s="330"/>
      <c r="D7" s="330"/>
    </row>
    <row r="8" spans="1:8" x14ac:dyDescent="0.2">
      <c r="A8" s="330" t="s">
        <v>267</v>
      </c>
      <c r="B8" s="330"/>
      <c r="C8" s="330"/>
      <c r="D8" s="330"/>
    </row>
    <row r="9" spans="1:8" x14ac:dyDescent="0.2">
      <c r="A9" s="242" t="s">
        <v>169</v>
      </c>
      <c r="B9" s="90"/>
      <c r="C9" s="90"/>
      <c r="D9" s="90"/>
    </row>
    <row r="10" spans="1:8" x14ac:dyDescent="0.2">
      <c r="A10" s="242" t="s">
        <v>209</v>
      </c>
      <c r="B10" s="90"/>
      <c r="C10" s="90"/>
      <c r="D10" s="90"/>
    </row>
    <row r="11" spans="1:8" x14ac:dyDescent="0.2">
      <c r="A11" s="304" t="s">
        <v>313</v>
      </c>
      <c r="B11" s="304"/>
      <c r="C11" s="304"/>
      <c r="D11" s="304"/>
    </row>
    <row r="12" spans="1:8" x14ac:dyDescent="0.2">
      <c r="A12" s="243"/>
      <c r="B12" s="243"/>
      <c r="C12" s="243"/>
      <c r="D12" s="243"/>
    </row>
    <row r="13" spans="1:8" x14ac:dyDescent="0.2">
      <c r="A13" s="243"/>
      <c r="B13" s="243"/>
      <c r="C13" s="243"/>
      <c r="D13" s="243"/>
    </row>
    <row r="14" spans="1:8" x14ac:dyDescent="0.2">
      <c r="A14" s="2" t="s">
        <v>0</v>
      </c>
      <c r="B14" s="2" t="s">
        <v>1</v>
      </c>
      <c r="C14" s="2" t="s">
        <v>2</v>
      </c>
      <c r="D14" s="2" t="s">
        <v>3</v>
      </c>
      <c r="F14" s="301" t="s">
        <v>314</v>
      </c>
      <c r="G14" s="302"/>
      <c r="H14" s="303"/>
    </row>
    <row r="15" spans="1:8" ht="26.25" thickBot="1" x14ac:dyDescent="0.25">
      <c r="A15" s="247" t="s">
        <v>94</v>
      </c>
      <c r="B15" s="247" t="s">
        <v>25</v>
      </c>
      <c r="C15" s="248" t="s">
        <v>192</v>
      </c>
      <c r="D15" s="247" t="s">
        <v>316</v>
      </c>
      <c r="F15" s="255">
        <v>44742</v>
      </c>
      <c r="G15" s="255">
        <v>44377</v>
      </c>
      <c r="H15" s="255">
        <v>44012</v>
      </c>
    </row>
    <row r="16" spans="1:8" ht="13.5" thickTop="1" x14ac:dyDescent="0.2">
      <c r="A16" s="234"/>
      <c r="B16" s="261"/>
      <c r="C16" s="139"/>
      <c r="D16" s="119">
        <v>0</v>
      </c>
      <c r="F16" s="178"/>
      <c r="G16" s="178"/>
      <c r="H16" s="178"/>
    </row>
    <row r="17" spans="1:8" x14ac:dyDescent="0.2">
      <c r="A17" s="207"/>
      <c r="B17" s="261"/>
      <c r="C17" s="140"/>
      <c r="D17" s="119">
        <v>0</v>
      </c>
      <c r="F17" s="178"/>
      <c r="G17" s="178"/>
      <c r="H17" s="178"/>
    </row>
    <row r="18" spans="1:8" x14ac:dyDescent="0.2">
      <c r="A18" s="207"/>
      <c r="B18" s="261"/>
      <c r="C18" s="140"/>
      <c r="D18" s="119">
        <v>0</v>
      </c>
      <c r="F18" s="178"/>
      <c r="G18" s="178"/>
      <c r="H18" s="178"/>
    </row>
    <row r="19" spans="1:8" x14ac:dyDescent="0.2">
      <c r="A19" s="207"/>
      <c r="B19" s="261"/>
      <c r="C19" s="140"/>
      <c r="D19" s="119">
        <v>0</v>
      </c>
      <c r="F19" s="178"/>
      <c r="G19" s="178"/>
      <c r="H19" s="178"/>
    </row>
    <row r="20" spans="1:8" x14ac:dyDescent="0.2">
      <c r="A20" s="207"/>
      <c r="B20" s="261"/>
      <c r="C20" s="140"/>
      <c r="D20" s="119">
        <v>0</v>
      </c>
      <c r="F20" s="178"/>
      <c r="G20" s="178"/>
      <c r="H20" s="178"/>
    </row>
    <row r="21" spans="1:8" x14ac:dyDescent="0.2">
      <c r="A21" s="207"/>
      <c r="B21" s="261"/>
      <c r="C21" s="140"/>
      <c r="D21" s="119">
        <v>0</v>
      </c>
      <c r="F21" s="178"/>
      <c r="G21" s="178"/>
      <c r="H21" s="178"/>
    </row>
    <row r="22" spans="1:8" x14ac:dyDescent="0.2">
      <c r="A22" s="207"/>
      <c r="B22" s="261"/>
      <c r="C22" s="140"/>
      <c r="D22" s="119">
        <v>0</v>
      </c>
      <c r="F22" s="178"/>
      <c r="G22" s="178"/>
      <c r="H22" s="178"/>
    </row>
    <row r="23" spans="1:8" x14ac:dyDescent="0.2">
      <c r="A23" s="207"/>
      <c r="B23" s="261"/>
      <c r="C23" s="140"/>
      <c r="D23" s="119">
        <v>0</v>
      </c>
      <c r="F23" s="178"/>
      <c r="G23" s="178"/>
      <c r="H23" s="178"/>
    </row>
    <row r="24" spans="1:8" ht="13.5" thickBot="1" x14ac:dyDescent="0.25">
      <c r="B24" s="55"/>
      <c r="C24" s="57" t="s">
        <v>22</v>
      </c>
      <c r="D24" s="117">
        <v>0</v>
      </c>
      <c r="E24" s="57" t="s">
        <v>22</v>
      </c>
      <c r="F24" s="117">
        <v>0</v>
      </c>
      <c r="G24" s="117">
        <v>0</v>
      </c>
      <c r="H24" s="117">
        <v>0</v>
      </c>
    </row>
    <row r="25" spans="1:8" ht="13.5" thickTop="1" x14ac:dyDescent="0.2">
      <c r="B25" s="20"/>
      <c r="C25" s="98"/>
      <c r="D25" s="21"/>
    </row>
    <row r="26" spans="1:8" x14ac:dyDescent="0.2">
      <c r="A26" s="307" t="s">
        <v>232</v>
      </c>
      <c r="B26" s="307"/>
      <c r="C26" s="307"/>
      <c r="D26" s="307"/>
    </row>
    <row r="27" spans="1:8" x14ac:dyDescent="0.2">
      <c r="A27" s="320"/>
      <c r="B27" s="321"/>
      <c r="C27" s="321"/>
      <c r="D27" s="321"/>
    </row>
    <row r="28" spans="1:8" x14ac:dyDescent="0.2">
      <c r="A28" s="321"/>
      <c r="B28" s="321"/>
      <c r="C28" s="321"/>
      <c r="D28" s="321"/>
    </row>
    <row r="29" spans="1:8" x14ac:dyDescent="0.2">
      <c r="A29" s="321"/>
      <c r="B29" s="321"/>
      <c r="C29" s="321"/>
      <c r="D29" s="321"/>
    </row>
    <row r="30" spans="1:8" x14ac:dyDescent="0.2">
      <c r="A30" s="321"/>
      <c r="B30" s="321"/>
      <c r="C30" s="321"/>
      <c r="D30" s="321"/>
    </row>
    <row r="31" spans="1:8" x14ac:dyDescent="0.2">
      <c r="B31" s="262"/>
    </row>
  </sheetData>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workbookViewId="0">
      <selection activeCell="H17" sqref="H17"/>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s>
  <sheetData>
    <row r="1" spans="1:8" x14ac:dyDescent="0.2">
      <c r="A1" s="300">
        <f>+Summary!$A$1</f>
        <v>0</v>
      </c>
      <c r="B1" s="300"/>
      <c r="C1" s="300"/>
      <c r="D1" s="300"/>
    </row>
    <row r="2" spans="1:8" x14ac:dyDescent="0.2">
      <c r="A2" s="300" t="str">
        <f>Summary!A2</f>
        <v>ANNUAL PERIOD</v>
      </c>
      <c r="B2" s="300"/>
      <c r="C2" s="300"/>
      <c r="D2" s="300"/>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317</v>
      </c>
      <c r="B6" s="4"/>
      <c r="C6" s="4"/>
      <c r="D6" s="4"/>
    </row>
    <row r="7" spans="1:8" x14ac:dyDescent="0.2">
      <c r="A7" s="263" t="s">
        <v>318</v>
      </c>
      <c r="B7" s="4"/>
      <c r="C7" s="4"/>
      <c r="D7" s="4"/>
    </row>
    <row r="8" spans="1:8" x14ac:dyDescent="0.2">
      <c r="A8" s="5"/>
      <c r="B8" s="4"/>
      <c r="C8" s="4"/>
      <c r="D8" s="4"/>
    </row>
    <row r="9" spans="1:8" ht="26.25" customHeight="1" x14ac:dyDescent="0.2">
      <c r="A9" s="330" t="s">
        <v>268</v>
      </c>
      <c r="B9" s="330"/>
      <c r="C9" s="330"/>
      <c r="D9" s="330"/>
    </row>
    <row r="10" spans="1:8" ht="13.5" customHeight="1" x14ac:dyDescent="0.2">
      <c r="A10" s="330" t="s">
        <v>273</v>
      </c>
      <c r="B10" s="330"/>
      <c r="C10" s="330"/>
      <c r="D10" s="330"/>
    </row>
    <row r="11" spans="1:8" x14ac:dyDescent="0.2">
      <c r="A11" s="88" t="s">
        <v>169</v>
      </c>
      <c r="B11" s="90"/>
      <c r="C11" s="90"/>
      <c r="D11" s="90"/>
    </row>
    <row r="12" spans="1:8" x14ac:dyDescent="0.2">
      <c r="A12" s="88" t="s">
        <v>209</v>
      </c>
      <c r="B12" s="90"/>
      <c r="C12" s="90"/>
      <c r="D12" s="90"/>
      <c r="E12" s="1"/>
    </row>
    <row r="13" spans="1:8" ht="15" customHeight="1" x14ac:dyDescent="0.2">
      <c r="A13" s="304" t="s">
        <v>313</v>
      </c>
      <c r="B13" s="304"/>
      <c r="C13" s="304"/>
      <c r="D13" s="304"/>
      <c r="E13" s="16"/>
    </row>
    <row r="14" spans="1:8" ht="9" customHeight="1" x14ac:dyDescent="0.2">
      <c r="A14" s="243"/>
      <c r="B14" s="243"/>
      <c r="C14" s="243"/>
      <c r="D14" s="243"/>
      <c r="E14" s="16"/>
    </row>
    <row r="15" spans="1:8" ht="20.100000000000001" customHeight="1" x14ac:dyDescent="0.2">
      <c r="A15" s="2" t="s">
        <v>0</v>
      </c>
      <c r="B15" s="2" t="s">
        <v>1</v>
      </c>
      <c r="C15" s="2" t="s">
        <v>2</v>
      </c>
      <c r="D15" s="2" t="s">
        <v>3</v>
      </c>
      <c r="F15" s="301" t="s">
        <v>314</v>
      </c>
      <c r="G15" s="302"/>
      <c r="H15" s="303"/>
    </row>
    <row r="16" spans="1:8" ht="37.5" customHeight="1" thickBot="1" x14ac:dyDescent="0.25">
      <c r="A16" s="102" t="s">
        <v>145</v>
      </c>
      <c r="B16" s="103" t="s">
        <v>23</v>
      </c>
      <c r="C16" s="103" t="s">
        <v>192</v>
      </c>
      <c r="D16" s="103" t="s">
        <v>231</v>
      </c>
      <c r="F16" s="255">
        <v>44742</v>
      </c>
      <c r="G16" s="255">
        <v>44377</v>
      </c>
      <c r="H16" s="255">
        <v>44012</v>
      </c>
    </row>
    <row r="17" spans="1:8" ht="13.5" thickTop="1" x14ac:dyDescent="0.2">
      <c r="A17" s="234"/>
      <c r="B17" s="208"/>
      <c r="C17" s="139"/>
      <c r="D17" s="119">
        <f t="shared" ref="D17:D25" si="0">B17*C17</f>
        <v>0</v>
      </c>
      <c r="F17" s="178"/>
      <c r="G17" s="178"/>
      <c r="H17" s="178"/>
    </row>
    <row r="18" spans="1:8" x14ac:dyDescent="0.2">
      <c r="A18" s="207"/>
      <c r="B18" s="208"/>
      <c r="C18" s="140"/>
      <c r="D18" s="119">
        <f>B18*C18</f>
        <v>0</v>
      </c>
      <c r="F18" s="178"/>
      <c r="G18" s="178"/>
      <c r="H18" s="178"/>
    </row>
    <row r="19" spans="1:8" x14ac:dyDescent="0.2">
      <c r="A19" s="207"/>
      <c r="B19" s="208"/>
      <c r="C19" s="140"/>
      <c r="D19" s="119">
        <f t="shared" si="0"/>
        <v>0</v>
      </c>
      <c r="F19" s="178"/>
      <c r="G19" s="178"/>
      <c r="H19" s="178"/>
    </row>
    <row r="20" spans="1:8" x14ac:dyDescent="0.2">
      <c r="A20" s="207"/>
      <c r="B20" s="208"/>
      <c r="C20" s="140"/>
      <c r="D20" s="119">
        <f t="shared" si="0"/>
        <v>0</v>
      </c>
      <c r="F20" s="178"/>
      <c r="G20" s="178"/>
      <c r="H20" s="178"/>
    </row>
    <row r="21" spans="1:8" x14ac:dyDescent="0.2">
      <c r="A21" s="207"/>
      <c r="B21" s="208"/>
      <c r="C21" s="140"/>
      <c r="D21" s="119">
        <f t="shared" si="0"/>
        <v>0</v>
      </c>
      <c r="F21" s="178"/>
      <c r="G21" s="178"/>
      <c r="H21" s="178"/>
    </row>
    <row r="22" spans="1:8" x14ac:dyDescent="0.2">
      <c r="A22" s="207"/>
      <c r="B22" s="208"/>
      <c r="C22" s="140"/>
      <c r="D22" s="119">
        <f t="shared" si="0"/>
        <v>0</v>
      </c>
      <c r="F22" s="178"/>
      <c r="G22" s="178"/>
      <c r="H22" s="178"/>
    </row>
    <row r="23" spans="1:8" x14ac:dyDescent="0.2">
      <c r="A23" s="207"/>
      <c r="B23" s="208"/>
      <c r="C23" s="140"/>
      <c r="D23" s="119">
        <f t="shared" si="0"/>
        <v>0</v>
      </c>
      <c r="F23" s="178"/>
      <c r="G23" s="178"/>
      <c r="H23" s="178"/>
    </row>
    <row r="24" spans="1:8" x14ac:dyDescent="0.2">
      <c r="A24" s="207"/>
      <c r="B24" s="208"/>
      <c r="C24" s="140"/>
      <c r="D24" s="119">
        <f t="shared" si="0"/>
        <v>0</v>
      </c>
      <c r="F24" s="178"/>
      <c r="G24" s="178"/>
      <c r="H24" s="178"/>
    </row>
    <row r="25" spans="1:8" x14ac:dyDescent="0.2">
      <c r="A25" s="207"/>
      <c r="B25" s="208"/>
      <c r="C25" s="140"/>
      <c r="D25" s="119">
        <f t="shared" si="0"/>
        <v>0</v>
      </c>
      <c r="F25" s="178"/>
      <c r="G25" s="178"/>
      <c r="H25" s="178"/>
    </row>
    <row r="26" spans="1:8" ht="27.75" customHeight="1" thickBot="1" x14ac:dyDescent="0.25">
      <c r="B26" s="55"/>
      <c r="C26" s="57" t="s">
        <v>22</v>
      </c>
      <c r="D26" s="117">
        <f>SUM(D17:D25)</f>
        <v>0</v>
      </c>
      <c r="E26" s="57" t="s">
        <v>22</v>
      </c>
      <c r="F26" s="117">
        <f>SUM(F17:F25)</f>
        <v>0</v>
      </c>
      <c r="G26" s="117">
        <f>SUM(G17:G25)</f>
        <v>0</v>
      </c>
      <c r="H26" s="117">
        <f>SUM(H17:H25)</f>
        <v>0</v>
      </c>
    </row>
    <row r="27" spans="1:8" ht="13.5" thickTop="1" x14ac:dyDescent="0.2">
      <c r="B27" s="20"/>
      <c r="C27" s="15"/>
      <c r="D27" s="21"/>
    </row>
    <row r="28" spans="1:8" ht="27.75" customHeight="1" x14ac:dyDescent="0.2">
      <c r="A28" s="307" t="s">
        <v>232</v>
      </c>
      <c r="B28" s="307"/>
      <c r="C28" s="307"/>
      <c r="D28" s="307"/>
    </row>
    <row r="29" spans="1:8" x14ac:dyDescent="0.2">
      <c r="A29" s="320"/>
      <c r="B29" s="321"/>
      <c r="C29" s="321"/>
      <c r="D29" s="321"/>
    </row>
    <row r="30" spans="1:8" x14ac:dyDescent="0.2">
      <c r="A30" s="321"/>
      <c r="B30" s="321"/>
      <c r="C30" s="321"/>
      <c r="D30" s="321"/>
    </row>
    <row r="31" spans="1:8" x14ac:dyDescent="0.2">
      <c r="A31" s="321"/>
      <c r="B31" s="321"/>
      <c r="C31" s="321"/>
      <c r="D31" s="321"/>
    </row>
    <row r="32" spans="1:8" x14ac:dyDescent="0.2">
      <c r="A32" s="321"/>
      <c r="B32" s="321"/>
      <c r="C32" s="321"/>
      <c r="D32" s="321"/>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electLockedCells="1"/>
  <mergeCells count="8">
    <mergeCell ref="A1:D1"/>
    <mergeCell ref="A2:D2"/>
    <mergeCell ref="A28:D28"/>
    <mergeCell ref="A29:D32"/>
    <mergeCell ref="A9:D9"/>
    <mergeCell ref="A10:D10"/>
    <mergeCell ref="F15:H15"/>
    <mergeCell ref="A13:D13"/>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29" t="s">
        <v>122</v>
      </c>
      <c r="B25" s="329"/>
      <c r="C25" s="329"/>
      <c r="D25" s="329"/>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307" t="s">
        <v>122</v>
      </c>
      <c r="B26" s="329"/>
      <c r="C26" s="329"/>
      <c r="D26" s="329"/>
    </row>
    <row r="27" spans="1:4" ht="24.75" customHeight="1" x14ac:dyDescent="0.2">
      <c r="A27" s="331" t="s">
        <v>126</v>
      </c>
      <c r="B27" s="331"/>
      <c r="C27" s="331"/>
      <c r="D27" s="331"/>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H16" sqref="H16"/>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s>
  <sheetData>
    <row r="1" spans="1:8" x14ac:dyDescent="0.2">
      <c r="A1" s="300">
        <f>+Summary!$A$1</f>
        <v>0</v>
      </c>
      <c r="B1" s="300"/>
      <c r="C1" s="300"/>
      <c r="D1" s="300"/>
    </row>
    <row r="2" spans="1:8" x14ac:dyDescent="0.2">
      <c r="A2" s="300" t="str">
        <f>Summary!A2</f>
        <v>ANNUAL PERIOD</v>
      </c>
      <c r="B2" s="300"/>
      <c r="C2" s="300"/>
      <c r="D2" s="300"/>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155</v>
      </c>
      <c r="B6" s="4"/>
      <c r="C6" s="4"/>
      <c r="D6" s="4"/>
    </row>
    <row r="7" spans="1:8" x14ac:dyDescent="0.2">
      <c r="A7" s="88"/>
      <c r="B7" s="97"/>
      <c r="C7" s="97"/>
      <c r="D7" s="97"/>
    </row>
    <row r="8" spans="1:8" x14ac:dyDescent="0.2">
      <c r="A8" s="172" t="s">
        <v>269</v>
      </c>
      <c r="B8" s="97"/>
      <c r="C8" s="97"/>
      <c r="D8" s="97"/>
    </row>
    <row r="9" spans="1:8" x14ac:dyDescent="0.2">
      <c r="A9" s="172" t="s">
        <v>271</v>
      </c>
      <c r="B9" s="97"/>
      <c r="C9" s="97"/>
      <c r="D9" s="97"/>
    </row>
    <row r="10" spans="1:8" x14ac:dyDescent="0.2">
      <c r="A10" s="96" t="s">
        <v>174</v>
      </c>
      <c r="B10" s="97"/>
      <c r="C10" s="97"/>
      <c r="D10" s="97"/>
    </row>
    <row r="11" spans="1:8" x14ac:dyDescent="0.2">
      <c r="A11" s="88" t="s">
        <v>210</v>
      </c>
      <c r="B11" s="97"/>
      <c r="C11" s="97"/>
      <c r="D11" s="97"/>
    </row>
    <row r="12" spans="1:8" ht="20.100000000000001" customHeight="1" x14ac:dyDescent="0.2">
      <c r="A12" s="304" t="s">
        <v>313</v>
      </c>
      <c r="B12" s="304"/>
      <c r="C12" s="304"/>
      <c r="D12" s="304"/>
    </row>
    <row r="13" spans="1:8" ht="20.100000000000001" customHeight="1" x14ac:dyDescent="0.2">
      <c r="A13" s="243"/>
      <c r="B13" s="243"/>
      <c r="C13" s="243"/>
      <c r="D13" s="243"/>
    </row>
    <row r="14" spans="1:8" x14ac:dyDescent="0.2">
      <c r="A14" s="2" t="s">
        <v>0</v>
      </c>
      <c r="B14" s="2" t="s">
        <v>1</v>
      </c>
      <c r="C14" s="2" t="s">
        <v>2</v>
      </c>
      <c r="D14" s="2" t="s">
        <v>3</v>
      </c>
      <c r="F14" s="301" t="s">
        <v>314</v>
      </c>
      <c r="G14" s="302"/>
      <c r="H14" s="303"/>
    </row>
    <row r="15" spans="1:8" ht="51.75" thickBot="1" x14ac:dyDescent="0.25">
      <c r="A15" s="102" t="s">
        <v>55</v>
      </c>
      <c r="B15" s="103" t="s">
        <v>172</v>
      </c>
      <c r="C15" s="103" t="s">
        <v>173</v>
      </c>
      <c r="D15" s="103" t="s">
        <v>176</v>
      </c>
      <c r="E15" s="1"/>
      <c r="F15" s="255">
        <v>44742</v>
      </c>
      <c r="G15" s="255">
        <v>44377</v>
      </c>
      <c r="H15" s="255">
        <v>44377</v>
      </c>
    </row>
    <row r="16" spans="1:8" ht="13.5" thickTop="1" x14ac:dyDescent="0.2">
      <c r="A16" s="237"/>
      <c r="B16" s="211"/>
      <c r="C16" s="142"/>
      <c r="D16" s="119">
        <f>B16*C16</f>
        <v>0</v>
      </c>
      <c r="E16" s="1"/>
      <c r="F16" s="178"/>
      <c r="G16" s="178"/>
      <c r="H16" s="178"/>
    </row>
    <row r="17" spans="1:8" x14ac:dyDescent="0.2">
      <c r="A17" s="235"/>
      <c r="B17" s="212"/>
      <c r="C17" s="144"/>
      <c r="D17" s="118">
        <f>B17*C17</f>
        <v>0</v>
      </c>
      <c r="E17" s="1"/>
      <c r="F17" s="178"/>
      <c r="G17" s="178"/>
      <c r="H17" s="178"/>
    </row>
    <row r="18" spans="1:8" x14ac:dyDescent="0.2">
      <c r="A18" s="235"/>
      <c r="B18" s="210"/>
      <c r="C18" s="137"/>
      <c r="D18" s="118">
        <f>B18*C18</f>
        <v>0</v>
      </c>
      <c r="E18" s="16"/>
      <c r="F18" s="178"/>
      <c r="G18" s="178"/>
      <c r="H18" s="178"/>
    </row>
    <row r="19" spans="1:8" x14ac:dyDescent="0.2">
      <c r="A19" s="236"/>
      <c r="B19" s="210"/>
      <c r="C19" s="137"/>
      <c r="D19" s="118">
        <f>B19*C19</f>
        <v>0</v>
      </c>
      <c r="E19" s="16"/>
      <c r="F19" s="178"/>
      <c r="G19" s="178"/>
      <c r="H19" s="178"/>
    </row>
    <row r="20" spans="1:8" x14ac:dyDescent="0.2">
      <c r="A20" s="236"/>
      <c r="B20" s="210"/>
      <c r="C20" s="137"/>
      <c r="D20" s="118">
        <f>B20*C20</f>
        <v>0</v>
      </c>
      <c r="F20" s="178"/>
      <c r="G20" s="178"/>
      <c r="H20" s="178"/>
    </row>
    <row r="21" spans="1:8" x14ac:dyDescent="0.2">
      <c r="A21" s="128"/>
      <c r="B21" s="136"/>
      <c r="C21" s="145"/>
      <c r="D21" s="118"/>
      <c r="F21" s="178"/>
      <c r="G21" s="178"/>
      <c r="H21" s="178"/>
    </row>
    <row r="22" spans="1:8" ht="26.25" customHeight="1" thickBot="1" x14ac:dyDescent="0.25">
      <c r="B22" s="55"/>
      <c r="C22" s="57" t="s">
        <v>22</v>
      </c>
      <c r="D22" s="117">
        <f>SUM(D16:D21)</f>
        <v>0</v>
      </c>
      <c r="F22" s="117">
        <v>0</v>
      </c>
      <c r="G22" s="117">
        <v>0</v>
      </c>
      <c r="H22" s="117">
        <v>0</v>
      </c>
    </row>
    <row r="23" spans="1:8" ht="13.5" thickTop="1" x14ac:dyDescent="0.2">
      <c r="B23" s="22"/>
      <c r="C23" s="21"/>
      <c r="D23" s="20"/>
      <c r="F23" s="58"/>
      <c r="G23" s="58"/>
    </row>
    <row r="24" spans="1:8" ht="27" customHeight="1" x14ac:dyDescent="0.2">
      <c r="A24" s="329" t="s">
        <v>175</v>
      </c>
      <c r="B24" s="329"/>
      <c r="C24" s="329"/>
      <c r="D24" s="329"/>
      <c r="F24" s="58"/>
      <c r="G24" s="58"/>
    </row>
    <row r="25" spans="1:8" x14ac:dyDescent="0.2">
      <c r="A25" s="334"/>
      <c r="B25" s="334"/>
      <c r="C25" s="334"/>
      <c r="D25" s="334"/>
      <c r="E25" s="58"/>
      <c r="F25" s="58"/>
      <c r="G25" s="58"/>
    </row>
    <row r="26" spans="1:8" x14ac:dyDescent="0.2">
      <c r="A26" s="334"/>
      <c r="B26" s="334"/>
      <c r="C26" s="334"/>
      <c r="D26" s="334"/>
      <c r="E26" s="58"/>
      <c r="F26" s="58"/>
      <c r="G26" s="58"/>
    </row>
    <row r="27" spans="1:8" x14ac:dyDescent="0.2">
      <c r="A27" s="334"/>
      <c r="B27" s="334"/>
      <c r="C27" s="334"/>
      <c r="D27" s="334"/>
      <c r="E27" s="58"/>
      <c r="F27" s="60"/>
      <c r="G27" s="60"/>
    </row>
    <row r="28" spans="1:8" x14ac:dyDescent="0.2">
      <c r="A28" s="334"/>
      <c r="B28" s="334"/>
      <c r="C28" s="334"/>
      <c r="D28" s="334"/>
      <c r="E28" s="58"/>
    </row>
    <row r="29" spans="1:8" x14ac:dyDescent="0.2">
      <c r="A29" s="334"/>
      <c r="B29" s="334"/>
      <c r="C29" s="334"/>
      <c r="D29" s="334"/>
      <c r="E29" s="60"/>
    </row>
    <row r="30" spans="1:8" x14ac:dyDescent="0.2">
      <c r="A30" s="59"/>
    </row>
    <row r="31" spans="1:8" x14ac:dyDescent="0.2">
      <c r="A31" s="59"/>
    </row>
  </sheetData>
  <sheetProtection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showGridLines="0" showWhiteSpace="0" zoomScaleNormal="100" workbookViewId="0">
      <selection activeCell="G60" sqref="G60"/>
    </sheetView>
  </sheetViews>
  <sheetFormatPr defaultRowHeight="12.75" x14ac:dyDescent="0.2"/>
  <cols>
    <col min="1" max="1" width="15.7109375" bestFit="1" customWidth="1"/>
    <col min="2" max="2" width="22.85546875" customWidth="1"/>
    <col min="3" max="3" width="12.85546875" customWidth="1"/>
    <col min="4" max="4" width="41.7109375" customWidth="1"/>
    <col min="5" max="5" width="14.140625" customWidth="1"/>
    <col min="6" max="6" width="10.28515625" customWidth="1"/>
    <col min="7" max="7" width="12.140625" customWidth="1"/>
    <col min="8" max="8" width="14.5703125" bestFit="1" customWidth="1"/>
    <col min="27" max="27" width="20.42578125" bestFit="1" customWidth="1"/>
    <col min="28" max="28" width="10.28515625" bestFit="1" customWidth="1"/>
  </cols>
  <sheetData>
    <row r="1" spans="2:28" x14ac:dyDescent="0.2">
      <c r="B1" s="300" t="s">
        <v>323</v>
      </c>
      <c r="C1" s="300"/>
      <c r="D1" s="300"/>
      <c r="E1" s="300"/>
      <c r="AA1" s="39" t="s">
        <v>353</v>
      </c>
      <c r="AB1" s="39" t="s">
        <v>354</v>
      </c>
    </row>
    <row r="2" spans="2:28" x14ac:dyDescent="0.2">
      <c r="B2" s="300" t="str">
        <f>Summary!A2</f>
        <v>ANNUAL PERIOD</v>
      </c>
      <c r="C2" s="300"/>
      <c r="D2" s="300"/>
      <c r="E2" s="300"/>
      <c r="AA2" s="166" t="s">
        <v>333</v>
      </c>
      <c r="AB2" s="11">
        <v>68835</v>
      </c>
    </row>
    <row r="3" spans="2:28" x14ac:dyDescent="0.2">
      <c r="B3" s="3" t="str">
        <f>Summary!A4</f>
        <v>Adoption</v>
      </c>
      <c r="C3" s="4"/>
      <c r="D3" s="4"/>
      <c r="E3" s="4"/>
      <c r="AA3" s="166" t="s">
        <v>335</v>
      </c>
      <c r="AB3" s="11">
        <v>57600</v>
      </c>
    </row>
    <row r="4" spans="2:28" x14ac:dyDescent="0.2">
      <c r="B4" s="3"/>
      <c r="C4" s="4"/>
      <c r="D4" s="4"/>
      <c r="E4" s="4"/>
      <c r="AA4" s="166" t="s">
        <v>338</v>
      </c>
      <c r="AB4" s="11">
        <v>50000</v>
      </c>
    </row>
    <row r="5" spans="2:28" x14ac:dyDescent="0.2">
      <c r="B5" s="5" t="s">
        <v>322</v>
      </c>
      <c r="C5" s="4"/>
      <c r="D5" s="4"/>
      <c r="E5" s="4"/>
      <c r="AA5" s="166" t="s">
        <v>352</v>
      </c>
      <c r="AB5" s="11">
        <v>31200</v>
      </c>
    </row>
    <row r="7" spans="2:28" x14ac:dyDescent="0.2">
      <c r="B7" s="166" t="s">
        <v>299</v>
      </c>
    </row>
    <row r="8" spans="2:28" x14ac:dyDescent="0.2">
      <c r="B8" s="166" t="s">
        <v>300</v>
      </c>
    </row>
    <row r="9" spans="2:28" x14ac:dyDescent="0.2">
      <c r="B9" s="174" t="s">
        <v>358</v>
      </c>
    </row>
    <row r="10" spans="2:28" x14ac:dyDescent="0.2">
      <c r="B10" s="166" t="s">
        <v>359</v>
      </c>
      <c r="D10" s="269"/>
      <c r="E10" s="269"/>
      <c r="F10" s="269"/>
      <c r="G10" s="269"/>
      <c r="H10" s="269"/>
    </row>
    <row r="11" spans="2:28" x14ac:dyDescent="0.2">
      <c r="B11" s="166" t="s">
        <v>360</v>
      </c>
      <c r="D11" s="269"/>
      <c r="E11" s="269"/>
      <c r="F11" s="269"/>
      <c r="G11" s="269"/>
      <c r="H11" s="269"/>
    </row>
    <row r="12" spans="2:28" ht="13.5" thickBot="1" x14ac:dyDescent="0.25">
      <c r="D12" s="270"/>
      <c r="E12" s="270"/>
      <c r="F12" s="270"/>
      <c r="G12" s="270"/>
      <c r="H12" s="270"/>
    </row>
    <row r="13" spans="2:28" ht="14.25" thickTop="1" thickBot="1" x14ac:dyDescent="0.25">
      <c r="B13" s="336" t="s">
        <v>0</v>
      </c>
      <c r="C13" s="254" t="s">
        <v>1</v>
      </c>
      <c r="D13" s="253" t="s">
        <v>2</v>
      </c>
      <c r="E13" s="254" t="s">
        <v>3</v>
      </c>
      <c r="F13" s="254" t="s">
        <v>199</v>
      </c>
      <c r="G13" s="270"/>
      <c r="H13" s="270"/>
    </row>
    <row r="14" spans="2:28" ht="15" customHeight="1" thickTop="1" x14ac:dyDescent="0.2">
      <c r="B14" s="337" t="s">
        <v>202</v>
      </c>
      <c r="C14" s="337"/>
      <c r="D14" s="337"/>
      <c r="E14" s="337"/>
      <c r="F14" s="337"/>
      <c r="G14" s="264"/>
      <c r="H14" s="264"/>
    </row>
    <row r="15" spans="2:28" ht="15" customHeight="1" x14ac:dyDescent="0.2">
      <c r="B15" s="337" t="s">
        <v>361</v>
      </c>
      <c r="C15" s="337"/>
      <c r="D15" s="337"/>
      <c r="E15" s="337"/>
      <c r="F15" s="264"/>
      <c r="G15" s="264"/>
      <c r="H15" s="264"/>
    </row>
    <row r="16" spans="2:28" ht="15" customHeight="1" x14ac:dyDescent="0.2">
      <c r="B16" s="337" t="s">
        <v>362</v>
      </c>
      <c r="C16" s="337"/>
      <c r="D16" s="337"/>
      <c r="E16" s="337"/>
      <c r="F16" s="337"/>
      <c r="G16" s="264"/>
      <c r="H16" s="338"/>
    </row>
    <row r="17" spans="1:28" ht="15" customHeight="1" x14ac:dyDescent="0.2">
      <c r="B17" s="339" t="s">
        <v>363</v>
      </c>
      <c r="C17" s="339"/>
      <c r="D17" s="339"/>
      <c r="E17" s="339"/>
      <c r="F17" s="339"/>
      <c r="G17" s="264"/>
      <c r="H17" s="338"/>
    </row>
    <row r="18" spans="1:28" ht="15" customHeight="1" x14ac:dyDescent="0.2">
      <c r="B18" s="265" t="s">
        <v>364</v>
      </c>
      <c r="C18" s="265"/>
      <c r="D18" s="265"/>
      <c r="E18" s="265"/>
      <c r="F18" s="264"/>
      <c r="G18" s="264"/>
      <c r="H18" s="264"/>
    </row>
    <row r="19" spans="1:28" ht="15" customHeight="1" x14ac:dyDescent="0.2">
      <c r="B19" s="339" t="s">
        <v>365</v>
      </c>
      <c r="C19" s="339"/>
      <c r="D19" s="339"/>
      <c r="E19" s="339"/>
      <c r="F19" s="339"/>
      <c r="G19" s="264"/>
      <c r="H19" s="264"/>
    </row>
    <row r="20" spans="1:28" ht="15" customHeight="1" x14ac:dyDescent="0.2">
      <c r="B20" s="339" t="s">
        <v>366</v>
      </c>
      <c r="C20" s="339"/>
      <c r="D20" s="339"/>
      <c r="E20" s="339"/>
      <c r="F20" s="339"/>
      <c r="G20" s="264"/>
      <c r="H20" s="264"/>
    </row>
    <row r="21" spans="1:28" s="66" customFormat="1" x14ac:dyDescent="0.2">
      <c r="B21" s="340"/>
      <c r="C21" s="340"/>
      <c r="D21" s="340"/>
      <c r="E21" s="340"/>
      <c r="F21" s="341"/>
      <c r="G21" s="99"/>
      <c r="H21" s="99"/>
      <c r="AA21"/>
      <c r="AB21"/>
    </row>
    <row r="22" spans="1:28" ht="13.5" thickBot="1" x14ac:dyDescent="0.25">
      <c r="B22" s="14"/>
      <c r="C22" s="14"/>
      <c r="D22" s="184"/>
      <c r="E22" s="9"/>
      <c r="F22" s="9"/>
      <c r="G22" s="9"/>
      <c r="H22" s="9"/>
    </row>
    <row r="23" spans="1:28" ht="13.5" thickTop="1" x14ac:dyDescent="0.2">
      <c r="B23" s="342" t="s">
        <v>0</v>
      </c>
      <c r="C23" s="343" t="s">
        <v>1</v>
      </c>
      <c r="D23" s="343" t="s">
        <v>2</v>
      </c>
      <c r="E23" s="343" t="s">
        <v>3</v>
      </c>
      <c r="F23" s="343" t="s">
        <v>199</v>
      </c>
      <c r="G23" s="343" t="s">
        <v>200</v>
      </c>
      <c r="H23" s="343" t="s">
        <v>201</v>
      </c>
    </row>
    <row r="24" spans="1:28" ht="51" x14ac:dyDescent="0.2">
      <c r="A24" t="s">
        <v>331</v>
      </c>
      <c r="B24" s="246" t="s">
        <v>297</v>
      </c>
      <c r="C24" s="246" t="s">
        <v>283</v>
      </c>
      <c r="D24" s="87" t="s">
        <v>159</v>
      </c>
      <c r="E24" s="246" t="s">
        <v>301</v>
      </c>
      <c r="F24" s="246" t="s">
        <v>302</v>
      </c>
      <c r="G24" s="246" t="s">
        <v>306</v>
      </c>
      <c r="H24" s="246" t="s">
        <v>308</v>
      </c>
    </row>
    <row r="25" spans="1:28" x14ac:dyDescent="0.2">
      <c r="B25" s="266"/>
      <c r="C25" s="266"/>
      <c r="D25" s="267"/>
      <c r="E25" s="266"/>
      <c r="F25" s="266"/>
      <c r="G25" s="266"/>
      <c r="H25" s="266"/>
    </row>
    <row r="26" spans="1:28" x14ac:dyDescent="0.2">
      <c r="A26" s="344" t="s">
        <v>349</v>
      </c>
      <c r="B26" s="268" t="s">
        <v>279</v>
      </c>
      <c r="C26" s="344" t="s">
        <v>332</v>
      </c>
      <c r="D26" s="345" t="s">
        <v>333</v>
      </c>
      <c r="E26" s="346">
        <f t="shared" ref="E26:E61" si="0">IFERROR(VLOOKUP(D26,$AA$1:$AB$5,2,0)," ")</f>
        <v>68835</v>
      </c>
      <c r="F26" s="347">
        <v>0.25</v>
      </c>
      <c r="G26" s="352"/>
      <c r="H26" s="349">
        <f t="shared" ref="H26:H60" si="1">IFERROR(E26*F26+G26," ")</f>
        <v>17208.75</v>
      </c>
    </row>
    <row r="27" spans="1:28" x14ac:dyDescent="0.2">
      <c r="A27" s="344" t="s">
        <v>349</v>
      </c>
      <c r="B27" s="268" t="s">
        <v>279</v>
      </c>
      <c r="C27" s="344" t="s">
        <v>334</v>
      </c>
      <c r="D27" s="345" t="s">
        <v>335</v>
      </c>
      <c r="E27" s="346">
        <f t="shared" si="0"/>
        <v>57600</v>
      </c>
      <c r="F27" s="347">
        <v>1</v>
      </c>
      <c r="G27" s="352"/>
      <c r="H27" s="349">
        <f t="shared" si="1"/>
        <v>57600</v>
      </c>
    </row>
    <row r="28" spans="1:28" ht="12.75" customHeight="1" x14ac:dyDescent="0.2">
      <c r="A28" s="344" t="s">
        <v>349</v>
      </c>
      <c r="B28" s="268" t="s">
        <v>279</v>
      </c>
      <c r="C28" s="344" t="s">
        <v>336</v>
      </c>
      <c r="D28" s="345" t="s">
        <v>335</v>
      </c>
      <c r="E28" s="346">
        <f t="shared" si="0"/>
        <v>57600</v>
      </c>
      <c r="F28" s="347">
        <v>1</v>
      </c>
      <c r="G28" s="352"/>
      <c r="H28" s="349">
        <f t="shared" si="1"/>
        <v>57600</v>
      </c>
    </row>
    <row r="29" spans="1:28" ht="12.75" customHeight="1" x14ac:dyDescent="0.2">
      <c r="A29" s="344" t="s">
        <v>349</v>
      </c>
      <c r="B29" s="268" t="s">
        <v>279</v>
      </c>
      <c r="C29" s="344" t="s">
        <v>337</v>
      </c>
      <c r="D29" s="345" t="s">
        <v>338</v>
      </c>
      <c r="E29" s="346">
        <f t="shared" si="0"/>
        <v>50000</v>
      </c>
      <c r="F29" s="347">
        <v>1</v>
      </c>
      <c r="G29" s="352"/>
      <c r="H29" s="349">
        <f t="shared" si="1"/>
        <v>50000</v>
      </c>
    </row>
    <row r="30" spans="1:28" ht="12.75" customHeight="1" x14ac:dyDescent="0.2">
      <c r="A30" s="344" t="s">
        <v>349</v>
      </c>
      <c r="B30" s="268" t="s">
        <v>279</v>
      </c>
      <c r="C30" s="344" t="s">
        <v>339</v>
      </c>
      <c r="D30" s="345" t="s">
        <v>338</v>
      </c>
      <c r="E30" s="346">
        <f t="shared" si="0"/>
        <v>50000</v>
      </c>
      <c r="F30" s="347">
        <v>1</v>
      </c>
      <c r="G30" s="352"/>
      <c r="H30" s="349">
        <f t="shared" si="1"/>
        <v>50000</v>
      </c>
    </row>
    <row r="31" spans="1:28" ht="12.75" customHeight="1" x14ac:dyDescent="0.2">
      <c r="A31" s="344" t="s">
        <v>349</v>
      </c>
      <c r="B31" s="268" t="s">
        <v>279</v>
      </c>
      <c r="C31" s="344" t="s">
        <v>340</v>
      </c>
      <c r="D31" s="345" t="s">
        <v>338</v>
      </c>
      <c r="E31" s="346">
        <f t="shared" si="0"/>
        <v>50000</v>
      </c>
      <c r="F31" s="347">
        <v>1</v>
      </c>
      <c r="G31" s="352"/>
      <c r="H31" s="349">
        <f t="shared" si="1"/>
        <v>50000</v>
      </c>
    </row>
    <row r="32" spans="1:28" ht="12.75" customHeight="1" x14ac:dyDescent="0.2">
      <c r="A32" s="344" t="s">
        <v>349</v>
      </c>
      <c r="B32" s="268" t="s">
        <v>279</v>
      </c>
      <c r="C32" s="344" t="s">
        <v>341</v>
      </c>
      <c r="D32" s="345" t="s">
        <v>338</v>
      </c>
      <c r="E32" s="346">
        <f t="shared" si="0"/>
        <v>50000</v>
      </c>
      <c r="F32" s="347">
        <v>1</v>
      </c>
      <c r="G32" s="352"/>
      <c r="H32" s="349">
        <f t="shared" si="1"/>
        <v>50000</v>
      </c>
    </row>
    <row r="33" spans="1:28" ht="12.75" customHeight="1" x14ac:dyDescent="0.2">
      <c r="A33" s="344" t="s">
        <v>349</v>
      </c>
      <c r="B33" s="268" t="s">
        <v>279</v>
      </c>
      <c r="C33" s="344" t="s">
        <v>342</v>
      </c>
      <c r="D33" s="345" t="s">
        <v>338</v>
      </c>
      <c r="E33" s="346">
        <f t="shared" si="0"/>
        <v>50000</v>
      </c>
      <c r="F33" s="347">
        <v>1</v>
      </c>
      <c r="G33" s="352"/>
      <c r="H33" s="349">
        <f t="shared" si="1"/>
        <v>50000</v>
      </c>
    </row>
    <row r="34" spans="1:28" ht="12.75" customHeight="1" x14ac:dyDescent="0.2">
      <c r="A34" s="344" t="s">
        <v>349</v>
      </c>
      <c r="B34" s="268" t="s">
        <v>279</v>
      </c>
      <c r="C34" s="344" t="s">
        <v>343</v>
      </c>
      <c r="D34" s="345" t="s">
        <v>338</v>
      </c>
      <c r="E34" s="346">
        <f t="shared" si="0"/>
        <v>50000</v>
      </c>
      <c r="F34" s="347">
        <v>1</v>
      </c>
      <c r="G34" s="268"/>
      <c r="H34" s="349">
        <f t="shared" si="1"/>
        <v>50000</v>
      </c>
    </row>
    <row r="35" spans="1:28" ht="12.75" customHeight="1" x14ac:dyDescent="0.2">
      <c r="A35" s="344" t="s">
        <v>349</v>
      </c>
      <c r="B35" s="268" t="s">
        <v>279</v>
      </c>
      <c r="C35" s="344" t="s">
        <v>344</v>
      </c>
      <c r="D35" s="345" t="s">
        <v>338</v>
      </c>
      <c r="E35" s="346">
        <f t="shared" si="0"/>
        <v>50000</v>
      </c>
      <c r="F35" s="347">
        <v>1</v>
      </c>
      <c r="G35" s="352"/>
      <c r="H35" s="349">
        <f t="shared" si="1"/>
        <v>50000</v>
      </c>
    </row>
    <row r="36" spans="1:28" ht="12.75" customHeight="1" x14ac:dyDescent="0.2">
      <c r="A36" s="344" t="s">
        <v>349</v>
      </c>
      <c r="B36" s="268" t="s">
        <v>279</v>
      </c>
      <c r="C36" s="344" t="s">
        <v>345</v>
      </c>
      <c r="D36" s="345" t="s">
        <v>338</v>
      </c>
      <c r="E36" s="346">
        <f t="shared" si="0"/>
        <v>50000</v>
      </c>
      <c r="F36" s="347">
        <v>1</v>
      </c>
      <c r="G36" s="352"/>
      <c r="H36" s="349">
        <f t="shared" si="1"/>
        <v>50000</v>
      </c>
    </row>
    <row r="37" spans="1:28" ht="12.75" customHeight="1" x14ac:dyDescent="0.2">
      <c r="A37" s="344" t="s">
        <v>349</v>
      </c>
      <c r="B37" s="268" t="s">
        <v>279</v>
      </c>
      <c r="C37" s="344" t="s">
        <v>346</v>
      </c>
      <c r="D37" s="345" t="s">
        <v>338</v>
      </c>
      <c r="E37" s="346">
        <f t="shared" si="0"/>
        <v>50000</v>
      </c>
      <c r="F37" s="347">
        <v>1</v>
      </c>
      <c r="G37" s="352"/>
      <c r="H37" s="349">
        <f t="shared" si="1"/>
        <v>50000</v>
      </c>
      <c r="AA37" s="66"/>
      <c r="AB37" s="66"/>
    </row>
    <row r="38" spans="1:28" ht="12.75" customHeight="1" x14ac:dyDescent="0.2">
      <c r="A38" s="344" t="s">
        <v>349</v>
      </c>
      <c r="B38" s="268" t="s">
        <v>279</v>
      </c>
      <c r="C38" s="344" t="s">
        <v>347</v>
      </c>
      <c r="D38" s="345" t="s">
        <v>338</v>
      </c>
      <c r="E38" s="346">
        <f t="shared" si="0"/>
        <v>50000</v>
      </c>
      <c r="F38" s="347">
        <v>1</v>
      </c>
      <c r="G38" s="352"/>
      <c r="H38" s="349">
        <f t="shared" si="1"/>
        <v>50000</v>
      </c>
    </row>
    <row r="39" spans="1:28" ht="12.75" customHeight="1" x14ac:dyDescent="0.2">
      <c r="A39" s="344" t="s">
        <v>349</v>
      </c>
      <c r="B39" s="268" t="s">
        <v>279</v>
      </c>
      <c r="C39" s="344" t="s">
        <v>350</v>
      </c>
      <c r="D39" s="345" t="s">
        <v>352</v>
      </c>
      <c r="E39" s="346">
        <f t="shared" si="0"/>
        <v>31200</v>
      </c>
      <c r="F39" s="347">
        <v>1</v>
      </c>
      <c r="G39" s="352"/>
      <c r="H39" s="349">
        <f t="shared" si="1"/>
        <v>31200</v>
      </c>
    </row>
    <row r="40" spans="1:28" ht="12.75" customHeight="1" x14ac:dyDescent="0.2">
      <c r="A40" s="344" t="s">
        <v>349</v>
      </c>
      <c r="B40" s="268" t="s">
        <v>279</v>
      </c>
      <c r="C40" s="344" t="s">
        <v>351</v>
      </c>
      <c r="D40" s="345" t="s">
        <v>352</v>
      </c>
      <c r="E40" s="346">
        <f t="shared" si="0"/>
        <v>31200</v>
      </c>
      <c r="F40" s="347">
        <v>1</v>
      </c>
      <c r="G40" s="352"/>
      <c r="H40" s="349">
        <f t="shared" si="1"/>
        <v>31200</v>
      </c>
    </row>
    <row r="41" spans="1:28" ht="12.75" customHeight="1" x14ac:dyDescent="0.2">
      <c r="A41" s="344" t="s">
        <v>355</v>
      </c>
      <c r="B41" s="268" t="s">
        <v>279</v>
      </c>
      <c r="C41" s="344" t="s">
        <v>332</v>
      </c>
      <c r="D41" s="345" t="s">
        <v>333</v>
      </c>
      <c r="E41" s="346">
        <f t="shared" si="0"/>
        <v>68835</v>
      </c>
      <c r="F41" s="347">
        <v>0.25</v>
      </c>
      <c r="G41" s="352"/>
      <c r="H41" s="349">
        <f t="shared" si="1"/>
        <v>17208.75</v>
      </c>
    </row>
    <row r="42" spans="1:28" ht="12.75" customHeight="1" x14ac:dyDescent="0.2">
      <c r="A42" s="344" t="s">
        <v>355</v>
      </c>
      <c r="B42" s="268" t="s">
        <v>279</v>
      </c>
      <c r="C42" s="344" t="s">
        <v>334</v>
      </c>
      <c r="D42" s="345" t="s">
        <v>335</v>
      </c>
      <c r="E42" s="346">
        <f t="shared" si="0"/>
        <v>57600</v>
      </c>
      <c r="F42" s="347">
        <v>1</v>
      </c>
      <c r="G42" s="352"/>
      <c r="H42" s="349">
        <f t="shared" si="1"/>
        <v>57600</v>
      </c>
    </row>
    <row r="43" spans="1:28" ht="12.75" customHeight="1" x14ac:dyDescent="0.2">
      <c r="A43" s="344" t="s">
        <v>355</v>
      </c>
      <c r="B43" s="268" t="s">
        <v>279</v>
      </c>
      <c r="C43" s="344" t="s">
        <v>337</v>
      </c>
      <c r="D43" s="345" t="s">
        <v>338</v>
      </c>
      <c r="E43" s="346">
        <f t="shared" si="0"/>
        <v>50000</v>
      </c>
      <c r="F43" s="347">
        <v>1</v>
      </c>
      <c r="G43" s="352"/>
      <c r="H43" s="349">
        <f t="shared" si="1"/>
        <v>50000</v>
      </c>
    </row>
    <row r="44" spans="1:28" ht="12.75" customHeight="1" x14ac:dyDescent="0.2">
      <c r="A44" s="344" t="s">
        <v>355</v>
      </c>
      <c r="B44" s="268" t="s">
        <v>279</v>
      </c>
      <c r="C44" s="344" t="s">
        <v>339</v>
      </c>
      <c r="D44" s="345" t="s">
        <v>338</v>
      </c>
      <c r="E44" s="346">
        <f t="shared" si="0"/>
        <v>50000</v>
      </c>
      <c r="F44" s="347">
        <v>1</v>
      </c>
      <c r="G44" s="352"/>
      <c r="H44" s="349">
        <f t="shared" si="1"/>
        <v>50000</v>
      </c>
    </row>
    <row r="45" spans="1:28" ht="12.75" customHeight="1" x14ac:dyDescent="0.2">
      <c r="A45" s="344" t="s">
        <v>355</v>
      </c>
      <c r="B45" s="268" t="s">
        <v>279</v>
      </c>
      <c r="C45" s="344" t="s">
        <v>340</v>
      </c>
      <c r="D45" s="345" t="s">
        <v>338</v>
      </c>
      <c r="E45" s="346">
        <f t="shared" si="0"/>
        <v>50000</v>
      </c>
      <c r="F45" s="347">
        <v>1</v>
      </c>
      <c r="G45" s="352"/>
      <c r="H45" s="349">
        <f t="shared" si="1"/>
        <v>50000</v>
      </c>
    </row>
    <row r="46" spans="1:28" ht="12.75" customHeight="1" x14ac:dyDescent="0.2">
      <c r="A46" s="344" t="s">
        <v>355</v>
      </c>
      <c r="B46" s="268" t="s">
        <v>279</v>
      </c>
      <c r="C46" s="344" t="s">
        <v>350</v>
      </c>
      <c r="D46" s="345" t="s">
        <v>352</v>
      </c>
      <c r="E46" s="346">
        <f t="shared" si="0"/>
        <v>31200</v>
      </c>
      <c r="F46" s="347">
        <v>1</v>
      </c>
      <c r="G46" s="352"/>
      <c r="H46" s="349">
        <f t="shared" si="1"/>
        <v>31200</v>
      </c>
    </row>
    <row r="47" spans="1:28" ht="12.75" customHeight="1" x14ac:dyDescent="0.2">
      <c r="A47" s="344" t="s">
        <v>356</v>
      </c>
      <c r="B47" s="268" t="s">
        <v>279</v>
      </c>
      <c r="C47" s="344" t="s">
        <v>332</v>
      </c>
      <c r="D47" s="345" t="s">
        <v>333</v>
      </c>
      <c r="E47" s="346">
        <f t="shared" si="0"/>
        <v>68835</v>
      </c>
      <c r="F47" s="347">
        <v>0.25</v>
      </c>
      <c r="G47" s="352"/>
      <c r="H47" s="349">
        <f t="shared" si="1"/>
        <v>17208.75</v>
      </c>
    </row>
    <row r="48" spans="1:28" ht="12.75" customHeight="1" x14ac:dyDescent="0.2">
      <c r="A48" s="344" t="s">
        <v>356</v>
      </c>
      <c r="B48" s="268" t="s">
        <v>279</v>
      </c>
      <c r="C48" s="344" t="s">
        <v>334</v>
      </c>
      <c r="D48" s="345" t="s">
        <v>335</v>
      </c>
      <c r="E48" s="346">
        <f t="shared" si="0"/>
        <v>57600</v>
      </c>
      <c r="F48" s="347">
        <v>0.5</v>
      </c>
      <c r="G48" s="352"/>
      <c r="H48" s="349">
        <f t="shared" si="1"/>
        <v>28800</v>
      </c>
    </row>
    <row r="49" spans="1:28" ht="12.75" customHeight="1" x14ac:dyDescent="0.2">
      <c r="A49" s="344" t="s">
        <v>356</v>
      </c>
      <c r="B49" s="268" t="s">
        <v>279</v>
      </c>
      <c r="C49" s="344" t="s">
        <v>337</v>
      </c>
      <c r="D49" s="345" t="s">
        <v>338</v>
      </c>
      <c r="E49" s="346">
        <f t="shared" si="0"/>
        <v>50000</v>
      </c>
      <c r="F49" s="347">
        <v>1</v>
      </c>
      <c r="G49" s="352"/>
      <c r="H49" s="349">
        <f t="shared" si="1"/>
        <v>50000</v>
      </c>
    </row>
    <row r="50" spans="1:28" ht="12.75" customHeight="1" x14ac:dyDescent="0.2">
      <c r="A50" s="344" t="s">
        <v>356</v>
      </c>
      <c r="B50" s="268" t="s">
        <v>279</v>
      </c>
      <c r="C50" s="344" t="s">
        <v>339</v>
      </c>
      <c r="D50" s="345" t="s">
        <v>338</v>
      </c>
      <c r="E50" s="346">
        <f t="shared" si="0"/>
        <v>50000</v>
      </c>
      <c r="F50" s="347">
        <v>1</v>
      </c>
      <c r="G50" s="352"/>
      <c r="H50" s="349">
        <f t="shared" si="1"/>
        <v>50000</v>
      </c>
    </row>
    <row r="51" spans="1:28" ht="12.75" customHeight="1" x14ac:dyDescent="0.2">
      <c r="A51" s="344" t="s">
        <v>356</v>
      </c>
      <c r="B51" s="268" t="s">
        <v>279</v>
      </c>
      <c r="C51" s="344" t="s">
        <v>340</v>
      </c>
      <c r="D51" s="345" t="s">
        <v>338</v>
      </c>
      <c r="E51" s="346">
        <f t="shared" si="0"/>
        <v>50000</v>
      </c>
      <c r="F51" s="347">
        <v>1</v>
      </c>
      <c r="G51" s="352"/>
      <c r="H51" s="349">
        <f t="shared" si="1"/>
        <v>50000</v>
      </c>
    </row>
    <row r="52" spans="1:28" ht="12.75" customHeight="1" x14ac:dyDescent="0.2">
      <c r="A52" s="344" t="s">
        <v>356</v>
      </c>
      <c r="B52" s="268" t="s">
        <v>279</v>
      </c>
      <c r="C52" s="344" t="s">
        <v>341</v>
      </c>
      <c r="D52" s="345" t="s">
        <v>338</v>
      </c>
      <c r="E52" s="346">
        <f t="shared" si="0"/>
        <v>50000</v>
      </c>
      <c r="F52" s="347">
        <v>0.5</v>
      </c>
      <c r="G52" s="352"/>
      <c r="H52" s="349">
        <f t="shared" si="1"/>
        <v>25000</v>
      </c>
    </row>
    <row r="53" spans="1:28" ht="12.75" customHeight="1" x14ac:dyDescent="0.2">
      <c r="A53" s="344" t="s">
        <v>356</v>
      </c>
      <c r="B53" s="268" t="s">
        <v>279</v>
      </c>
      <c r="C53" s="344" t="s">
        <v>350</v>
      </c>
      <c r="D53" s="345" t="s">
        <v>352</v>
      </c>
      <c r="E53" s="346">
        <f t="shared" si="0"/>
        <v>31200</v>
      </c>
      <c r="F53" s="347">
        <v>0.5</v>
      </c>
      <c r="G53" s="352"/>
      <c r="H53" s="349">
        <f t="shared" si="1"/>
        <v>15600</v>
      </c>
    </row>
    <row r="54" spans="1:28" ht="12.75" customHeight="1" x14ac:dyDescent="0.2">
      <c r="A54" s="344" t="s">
        <v>357</v>
      </c>
      <c r="B54" s="268" t="s">
        <v>279</v>
      </c>
      <c r="C54" s="344" t="s">
        <v>332</v>
      </c>
      <c r="D54" s="345" t="s">
        <v>333</v>
      </c>
      <c r="E54" s="346">
        <f t="shared" si="0"/>
        <v>68835</v>
      </c>
      <c r="F54" s="347">
        <v>0.25</v>
      </c>
      <c r="G54" s="352"/>
      <c r="H54" s="349">
        <f t="shared" si="1"/>
        <v>17208.75</v>
      </c>
    </row>
    <row r="55" spans="1:28" ht="12.75" customHeight="1" x14ac:dyDescent="0.2">
      <c r="A55" s="344" t="s">
        <v>357</v>
      </c>
      <c r="B55" s="268" t="s">
        <v>279</v>
      </c>
      <c r="C55" s="344" t="s">
        <v>334</v>
      </c>
      <c r="D55" s="345" t="s">
        <v>335</v>
      </c>
      <c r="E55" s="346">
        <f t="shared" si="0"/>
        <v>57600</v>
      </c>
      <c r="F55" s="347">
        <v>0.5</v>
      </c>
      <c r="G55" s="352"/>
      <c r="H55" s="349">
        <f t="shared" si="1"/>
        <v>28800</v>
      </c>
    </row>
    <row r="56" spans="1:28" ht="12.75" customHeight="1" x14ac:dyDescent="0.2">
      <c r="A56" s="344" t="s">
        <v>357</v>
      </c>
      <c r="B56" s="268" t="s">
        <v>279</v>
      </c>
      <c r="C56" s="344" t="s">
        <v>337</v>
      </c>
      <c r="D56" s="345" t="s">
        <v>338</v>
      </c>
      <c r="E56" s="346">
        <f t="shared" si="0"/>
        <v>50000</v>
      </c>
      <c r="F56" s="347">
        <v>1</v>
      </c>
      <c r="G56" s="352"/>
      <c r="H56" s="349">
        <f t="shared" si="1"/>
        <v>50000</v>
      </c>
    </row>
    <row r="57" spans="1:28" ht="12.75" customHeight="1" x14ac:dyDescent="0.2">
      <c r="A57" s="344" t="s">
        <v>357</v>
      </c>
      <c r="B57" s="268" t="s">
        <v>279</v>
      </c>
      <c r="C57" s="344" t="s">
        <v>339</v>
      </c>
      <c r="D57" s="345" t="s">
        <v>338</v>
      </c>
      <c r="E57" s="346">
        <f t="shared" si="0"/>
        <v>50000</v>
      </c>
      <c r="F57" s="347">
        <v>1</v>
      </c>
      <c r="G57" s="352"/>
      <c r="H57" s="349">
        <f t="shared" si="1"/>
        <v>50000</v>
      </c>
    </row>
    <row r="58" spans="1:28" ht="12.75" customHeight="1" x14ac:dyDescent="0.2">
      <c r="A58" s="344" t="s">
        <v>357</v>
      </c>
      <c r="B58" s="268" t="s">
        <v>279</v>
      </c>
      <c r="C58" s="344" t="s">
        <v>340</v>
      </c>
      <c r="D58" s="345" t="s">
        <v>338</v>
      </c>
      <c r="E58" s="346">
        <f t="shared" si="0"/>
        <v>50000</v>
      </c>
      <c r="F58" s="347">
        <v>1</v>
      </c>
      <c r="G58" s="352"/>
      <c r="H58" s="349">
        <f t="shared" si="1"/>
        <v>50000</v>
      </c>
    </row>
    <row r="59" spans="1:28" ht="12.75" customHeight="1" x14ac:dyDescent="0.2">
      <c r="A59" s="344" t="s">
        <v>357</v>
      </c>
      <c r="B59" s="268" t="s">
        <v>279</v>
      </c>
      <c r="C59" s="344" t="s">
        <v>341</v>
      </c>
      <c r="D59" s="345" t="s">
        <v>338</v>
      </c>
      <c r="E59" s="346">
        <f t="shared" si="0"/>
        <v>50000</v>
      </c>
      <c r="F59" s="347">
        <v>0.5</v>
      </c>
      <c r="G59" s="352"/>
      <c r="H59" s="349">
        <f t="shared" ref="H59" si="2">IFERROR(E59*F59+G59," ")</f>
        <v>25000</v>
      </c>
    </row>
    <row r="60" spans="1:28" s="66" customFormat="1" ht="12.75" customHeight="1" x14ac:dyDescent="0.2">
      <c r="A60" s="344" t="s">
        <v>357</v>
      </c>
      <c r="B60" s="268" t="s">
        <v>279</v>
      </c>
      <c r="C60" s="344" t="s">
        <v>350</v>
      </c>
      <c r="D60" s="345" t="s">
        <v>352</v>
      </c>
      <c r="E60" s="346">
        <f t="shared" si="0"/>
        <v>31200</v>
      </c>
      <c r="F60" s="347">
        <v>0.5</v>
      </c>
      <c r="G60" s="352"/>
      <c r="H60" s="349">
        <f t="shared" si="1"/>
        <v>15600</v>
      </c>
      <c r="AA60"/>
      <c r="AB60"/>
    </row>
    <row r="61" spans="1:28" ht="13.5" thickBot="1" x14ac:dyDescent="0.25">
      <c r="A61" s="344"/>
      <c r="B61" s="344"/>
      <c r="C61" s="344"/>
      <c r="D61" s="350">
        <f>COUNTA(B26:B60)</f>
        <v>35</v>
      </c>
      <c r="E61" s="346">
        <f>SUM(E26:E60)-SUM(0.5*E60,0.5*E59,0.5*E55,0.75*E54,0.5*E53,0.5*E52,0.5*E48,0.75*E47,0.75*E41,0.75*E26)</f>
        <v>1424035</v>
      </c>
      <c r="F61" s="347"/>
      <c r="G61" s="348"/>
      <c r="H61" s="351">
        <f>SUM(H26:H60)</f>
        <v>1424035</v>
      </c>
    </row>
    <row r="62" spans="1:28" ht="13.5" thickTop="1" x14ac:dyDescent="0.2"/>
  </sheetData>
  <sheetProtection sheet="1" selectLockedCells="1"/>
  <sortState ref="B72:M84">
    <sortCondition ref="B72:B84"/>
  </sortState>
  <mergeCells count="6">
    <mergeCell ref="B21:E21"/>
    <mergeCell ref="B2:E2"/>
    <mergeCell ref="B1:E1"/>
    <mergeCell ref="B14:F14"/>
    <mergeCell ref="B15:E15"/>
    <mergeCell ref="B16:F16"/>
  </mergeCells>
  <phoneticPr fontId="9" type="noConversion"/>
  <dataValidations count="1">
    <dataValidation type="list" allowBlank="1" showInputMessage="1" showErrorMessage="1" sqref="D26:D60">
      <formula1>$AA$1:$AA$5</formula1>
    </dataValidation>
  </dataValidations>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06" t="s">
        <v>39</v>
      </c>
      <c r="B13" s="333"/>
      <c r="C13" s="333"/>
      <c r="D13" s="333"/>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307" t="s">
        <v>122</v>
      </c>
      <c r="B33" s="329"/>
      <c r="C33" s="329"/>
      <c r="D33" s="329"/>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13" zoomScaleNormal="100" workbookViewId="0">
      <selection activeCell="B22" sqref="B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8" x14ac:dyDescent="0.2">
      <c r="A1" s="300">
        <f>+Summary!$A$1</f>
        <v>0</v>
      </c>
      <c r="B1" s="300"/>
      <c r="C1" s="300"/>
      <c r="D1" s="300"/>
    </row>
    <row r="2" spans="1:8" x14ac:dyDescent="0.2">
      <c r="A2" s="300" t="str">
        <f>Summary!A2</f>
        <v>ANNUAL PERIOD</v>
      </c>
      <c r="B2" s="300"/>
      <c r="C2" s="300"/>
      <c r="D2" s="300"/>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73" t="s">
        <v>261</v>
      </c>
      <c r="B8" s="28"/>
      <c r="C8" s="28"/>
      <c r="D8" s="28"/>
    </row>
    <row r="9" spans="1:8" x14ac:dyDescent="0.2">
      <c r="A9" s="173" t="s">
        <v>274</v>
      </c>
      <c r="B9" s="28"/>
      <c r="C9" s="28"/>
      <c r="D9" s="28"/>
    </row>
    <row r="10" spans="1:8" x14ac:dyDescent="0.2">
      <c r="A10" s="173" t="s">
        <v>275</v>
      </c>
      <c r="B10" s="28"/>
      <c r="C10" s="28"/>
      <c r="D10" s="28"/>
    </row>
    <row r="11" spans="1:8" x14ac:dyDescent="0.2">
      <c r="A11" s="46" t="s">
        <v>233</v>
      </c>
      <c r="B11" s="28"/>
      <c r="C11" s="28"/>
      <c r="D11" s="28"/>
      <c r="E11" s="1"/>
    </row>
    <row r="12" spans="1:8" x14ac:dyDescent="0.2">
      <c r="A12" s="304" t="s">
        <v>313</v>
      </c>
      <c r="B12" s="304"/>
      <c r="C12" s="304"/>
      <c r="D12" s="304"/>
      <c r="E12" s="16"/>
    </row>
    <row r="13" spans="1:8" x14ac:dyDescent="0.2">
      <c r="A13" s="243"/>
      <c r="B13" s="243"/>
      <c r="C13" s="243"/>
      <c r="D13" s="243"/>
      <c r="E13" s="16"/>
    </row>
    <row r="14" spans="1:8" x14ac:dyDescent="0.2">
      <c r="A14" s="2" t="s">
        <v>0</v>
      </c>
      <c r="B14" s="2" t="s">
        <v>1</v>
      </c>
      <c r="C14" s="2" t="s">
        <v>2</v>
      </c>
      <c r="D14" s="2" t="s">
        <v>3</v>
      </c>
      <c r="F14" s="301" t="s">
        <v>314</v>
      </c>
      <c r="G14" s="302"/>
      <c r="H14" s="303"/>
    </row>
    <row r="15" spans="1:8" ht="38.25" customHeight="1" thickBot="1" x14ac:dyDescent="0.25">
      <c r="A15" s="103" t="s">
        <v>177</v>
      </c>
      <c r="B15" s="103" t="s">
        <v>23</v>
      </c>
      <c r="C15" s="103" t="s">
        <v>192</v>
      </c>
      <c r="D15" s="103" t="s">
        <v>178</v>
      </c>
      <c r="F15" s="255">
        <v>44742</v>
      </c>
      <c r="G15" s="255">
        <v>44377</v>
      </c>
      <c r="H15" s="255">
        <v>44012</v>
      </c>
    </row>
    <row r="16" spans="1:8" ht="13.5" thickTop="1" x14ac:dyDescent="0.2">
      <c r="A16" s="217"/>
      <c r="B16" s="215"/>
      <c r="C16" s="142"/>
      <c r="D16" s="119">
        <f t="shared" ref="D16:D32" si="0">B16*C16</f>
        <v>0</v>
      </c>
      <c r="F16" s="178"/>
      <c r="G16" s="178"/>
      <c r="H16" s="178"/>
    </row>
    <row r="17" spans="1:8" x14ac:dyDescent="0.2">
      <c r="A17" s="218"/>
      <c r="B17" s="216"/>
      <c r="C17" s="144"/>
      <c r="D17" s="118">
        <f t="shared" si="0"/>
        <v>0</v>
      </c>
      <c r="F17" s="178"/>
      <c r="G17" s="178"/>
      <c r="H17" s="178"/>
    </row>
    <row r="18" spans="1:8" x14ac:dyDescent="0.2">
      <c r="A18" s="219"/>
      <c r="B18" s="216"/>
      <c r="C18" s="144"/>
      <c r="D18" s="118">
        <f t="shared" si="0"/>
        <v>0</v>
      </c>
      <c r="F18" s="178"/>
      <c r="G18" s="178"/>
      <c r="H18" s="178"/>
    </row>
    <row r="19" spans="1:8" x14ac:dyDescent="0.2">
      <c r="A19" s="218"/>
      <c r="B19" s="216"/>
      <c r="C19" s="144"/>
      <c r="D19" s="118">
        <f t="shared" si="0"/>
        <v>0</v>
      </c>
      <c r="F19" s="178"/>
      <c r="G19" s="178"/>
      <c r="H19" s="178"/>
    </row>
    <row r="20" spans="1:8" x14ac:dyDescent="0.2">
      <c r="A20" s="218"/>
      <c r="B20" s="216"/>
      <c r="C20" s="144"/>
      <c r="D20" s="118">
        <f t="shared" si="0"/>
        <v>0</v>
      </c>
      <c r="F20" s="178"/>
      <c r="G20" s="178"/>
      <c r="H20" s="178"/>
    </row>
    <row r="21" spans="1:8" x14ac:dyDescent="0.2">
      <c r="A21" s="218"/>
      <c r="B21" s="216"/>
      <c r="C21" s="144"/>
      <c r="D21" s="118">
        <f t="shared" si="0"/>
        <v>0</v>
      </c>
      <c r="F21" s="178"/>
      <c r="G21" s="178"/>
      <c r="H21" s="178"/>
    </row>
    <row r="22" spans="1:8" x14ac:dyDescent="0.2">
      <c r="A22" s="218"/>
      <c r="B22" s="216"/>
      <c r="C22" s="144"/>
      <c r="D22" s="118">
        <f t="shared" si="0"/>
        <v>0</v>
      </c>
      <c r="F22" s="178"/>
      <c r="G22" s="178"/>
      <c r="H22" s="178"/>
    </row>
    <row r="23" spans="1:8" x14ac:dyDescent="0.2">
      <c r="A23" s="146"/>
      <c r="B23" s="143"/>
      <c r="C23" s="144"/>
      <c r="D23" s="118">
        <f t="shared" si="0"/>
        <v>0</v>
      </c>
      <c r="F23" s="178"/>
      <c r="G23" s="178"/>
      <c r="H23" s="178"/>
    </row>
    <row r="24" spans="1:8" x14ac:dyDescent="0.2">
      <c r="A24" s="146"/>
      <c r="B24" s="143"/>
      <c r="C24" s="144"/>
      <c r="D24" s="118">
        <f t="shared" si="0"/>
        <v>0</v>
      </c>
      <c r="F24" s="178"/>
      <c r="G24" s="178"/>
      <c r="H24" s="178"/>
    </row>
    <row r="25" spans="1:8" x14ac:dyDescent="0.2">
      <c r="A25" s="146"/>
      <c r="B25" s="143"/>
      <c r="C25" s="144"/>
      <c r="D25" s="118">
        <f t="shared" si="0"/>
        <v>0</v>
      </c>
      <c r="F25" s="178"/>
      <c r="G25" s="178"/>
      <c r="H25" s="178"/>
    </row>
    <row r="26" spans="1:8" x14ac:dyDescent="0.2">
      <c r="A26" s="146"/>
      <c r="B26" s="143"/>
      <c r="C26" s="144"/>
      <c r="D26" s="118">
        <f t="shared" si="0"/>
        <v>0</v>
      </c>
      <c r="F26" s="178"/>
      <c r="G26" s="178"/>
      <c r="H26" s="178"/>
    </row>
    <row r="27" spans="1:8" x14ac:dyDescent="0.2">
      <c r="A27" s="146"/>
      <c r="B27" s="143"/>
      <c r="C27" s="144"/>
      <c r="D27" s="118">
        <f t="shared" si="0"/>
        <v>0</v>
      </c>
      <c r="F27" s="178"/>
      <c r="G27" s="178"/>
      <c r="H27" s="178"/>
    </row>
    <row r="28" spans="1:8" x14ac:dyDescent="0.2">
      <c r="A28" s="146"/>
      <c r="B28" s="143"/>
      <c r="C28" s="144"/>
      <c r="D28" s="118">
        <f t="shared" si="0"/>
        <v>0</v>
      </c>
      <c r="F28" s="178"/>
      <c r="G28" s="178"/>
      <c r="H28" s="178"/>
    </row>
    <row r="29" spans="1:8" x14ac:dyDescent="0.2">
      <c r="A29" s="147"/>
      <c r="B29" s="136"/>
      <c r="C29" s="137"/>
      <c r="D29" s="118">
        <f t="shared" si="0"/>
        <v>0</v>
      </c>
      <c r="F29" s="178"/>
      <c r="G29" s="178"/>
      <c r="H29" s="178"/>
    </row>
    <row r="30" spans="1:8" x14ac:dyDescent="0.2">
      <c r="A30" s="147"/>
      <c r="B30" s="136"/>
      <c r="C30" s="137"/>
      <c r="D30" s="118">
        <f t="shared" si="0"/>
        <v>0</v>
      </c>
      <c r="F30" s="178"/>
      <c r="G30" s="178"/>
      <c r="H30" s="178"/>
    </row>
    <row r="31" spans="1:8" x14ac:dyDescent="0.2">
      <c r="A31" s="147"/>
      <c r="B31" s="136"/>
      <c r="C31" s="145"/>
      <c r="D31" s="118">
        <f t="shared" si="0"/>
        <v>0</v>
      </c>
      <c r="F31" s="178"/>
      <c r="G31" s="178"/>
      <c r="H31" s="178"/>
    </row>
    <row r="32" spans="1:8" x14ac:dyDescent="0.2">
      <c r="A32" s="147"/>
      <c r="B32" s="136"/>
      <c r="C32" s="145"/>
      <c r="D32" s="118">
        <f t="shared" si="0"/>
        <v>0</v>
      </c>
      <c r="F32" s="178"/>
      <c r="G32" s="178"/>
      <c r="H32" s="178"/>
    </row>
    <row r="33" spans="1:8" ht="26.25" customHeight="1" thickBot="1" x14ac:dyDescent="0.25">
      <c r="B33" s="55"/>
      <c r="C33" s="57" t="s">
        <v>22</v>
      </c>
      <c r="D33" s="116">
        <f>SUM(D16:D32)</f>
        <v>0</v>
      </c>
      <c r="E33" s="57" t="s">
        <v>22</v>
      </c>
      <c r="F33" s="116">
        <f>SUM(F16:F32)</f>
        <v>0</v>
      </c>
      <c r="G33" s="116">
        <f>SUM(G16:G32)</f>
        <v>0</v>
      </c>
      <c r="H33" s="116">
        <f>SUM(H16:H32)</f>
        <v>0</v>
      </c>
    </row>
    <row r="34" spans="1:8" ht="13.5" thickTop="1" x14ac:dyDescent="0.2">
      <c r="B34" s="20"/>
      <c r="C34" s="15"/>
      <c r="D34" s="21"/>
    </row>
    <row r="35" spans="1:8" ht="26.25" customHeight="1" x14ac:dyDescent="0.2">
      <c r="A35" s="307" t="s">
        <v>179</v>
      </c>
      <c r="B35" s="307"/>
      <c r="C35" s="307"/>
      <c r="D35" s="307"/>
    </row>
    <row r="36" spans="1:8" x14ac:dyDescent="0.2">
      <c r="A36" s="320"/>
      <c r="B36" s="321"/>
      <c r="C36" s="321"/>
      <c r="D36" s="321"/>
    </row>
    <row r="37" spans="1:8" x14ac:dyDescent="0.2">
      <c r="A37" s="321"/>
      <c r="B37" s="321"/>
      <c r="C37" s="321"/>
      <c r="D37" s="321"/>
    </row>
    <row r="38" spans="1:8" x14ac:dyDescent="0.2">
      <c r="A38" s="321"/>
      <c r="B38" s="321"/>
      <c r="C38" s="321"/>
      <c r="D38" s="321"/>
    </row>
    <row r="39" spans="1:8" x14ac:dyDescent="0.2">
      <c r="A39" s="321"/>
      <c r="B39" s="321"/>
      <c r="C39" s="321"/>
      <c r="D39" s="321"/>
    </row>
    <row r="40" spans="1:8" x14ac:dyDescent="0.2">
      <c r="A40" s="321"/>
      <c r="B40" s="321"/>
      <c r="C40" s="321"/>
      <c r="D40" s="321"/>
    </row>
    <row r="41" spans="1:8" x14ac:dyDescent="0.2">
      <c r="A41" s="321"/>
      <c r="B41" s="321"/>
      <c r="C41" s="321"/>
      <c r="D41" s="321"/>
    </row>
    <row r="42" spans="1:8" x14ac:dyDescent="0.2">
      <c r="A42" s="321"/>
      <c r="B42" s="321"/>
      <c r="C42" s="321"/>
      <c r="D42" s="321"/>
    </row>
  </sheetData>
  <sheetProtection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00">
        <f>+Summary!$A$1</f>
        <v>0</v>
      </c>
      <c r="B1" s="300"/>
      <c r="C1" s="300"/>
      <c r="D1" s="300"/>
    </row>
    <row r="2" spans="1:8" x14ac:dyDescent="0.2">
      <c r="A2" s="300" t="str">
        <f>Summary!A2</f>
        <v>ANNUAL PERIOD</v>
      </c>
      <c r="B2" s="300"/>
      <c r="C2" s="300"/>
      <c r="D2" s="300"/>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8" t="s">
        <v>234</v>
      </c>
      <c r="B8" s="89"/>
      <c r="C8" s="89"/>
      <c r="D8" s="89"/>
    </row>
    <row r="9" spans="1:8" x14ac:dyDescent="0.2">
      <c r="A9" s="330" t="s">
        <v>270</v>
      </c>
      <c r="B9" s="281"/>
      <c r="C9" s="281"/>
      <c r="D9" s="89"/>
    </row>
    <row r="10" spans="1:8" x14ac:dyDescent="0.2">
      <c r="A10" s="88" t="s">
        <v>169</v>
      </c>
      <c r="B10" s="89"/>
      <c r="C10" s="89"/>
      <c r="D10" s="89"/>
    </row>
    <row r="11" spans="1:8" x14ac:dyDescent="0.2">
      <c r="A11" s="88" t="s">
        <v>211</v>
      </c>
      <c r="B11" s="89"/>
      <c r="C11" s="89"/>
      <c r="D11" s="89"/>
    </row>
    <row r="12" spans="1:8" s="66" customFormat="1" ht="20.100000000000001" customHeight="1" x14ac:dyDescent="0.2">
      <c r="A12" s="304" t="s">
        <v>313</v>
      </c>
      <c r="B12" s="304"/>
      <c r="C12" s="304"/>
      <c r="D12" s="304"/>
      <c r="E12"/>
    </row>
    <row r="13" spans="1:8" x14ac:dyDescent="0.2">
      <c r="A13" s="83" t="s">
        <v>0</v>
      </c>
      <c r="B13" s="83" t="s">
        <v>1</v>
      </c>
      <c r="C13" s="83" t="s">
        <v>2</v>
      </c>
      <c r="D13" s="83" t="s">
        <v>3</v>
      </c>
      <c r="F13" s="301" t="s">
        <v>314</v>
      </c>
      <c r="G13" s="302"/>
      <c r="H13" s="303"/>
    </row>
    <row r="14" spans="1:8" ht="39" thickBot="1" x14ac:dyDescent="0.25">
      <c r="A14" s="102" t="s">
        <v>43</v>
      </c>
      <c r="B14" s="103" t="s">
        <v>23</v>
      </c>
      <c r="C14" s="103" t="s">
        <v>192</v>
      </c>
      <c r="D14" s="103" t="s">
        <v>180</v>
      </c>
      <c r="E14" s="1"/>
      <c r="F14" s="255">
        <v>44742</v>
      </c>
      <c r="G14" s="255">
        <v>44377</v>
      </c>
      <c r="H14" s="255">
        <v>44012</v>
      </c>
    </row>
    <row r="15" spans="1:8" ht="13.5" thickTop="1" x14ac:dyDescent="0.2">
      <c r="A15" s="238"/>
      <c r="B15" s="213"/>
      <c r="C15" s="134"/>
      <c r="D15" s="119">
        <f t="shared" ref="D15:D20" si="0">B15*C15</f>
        <v>0</v>
      </c>
      <c r="E15" s="16"/>
      <c r="F15" s="178"/>
      <c r="G15" s="178"/>
      <c r="H15" s="178"/>
    </row>
    <row r="16" spans="1:8" x14ac:dyDescent="0.2">
      <c r="A16" s="239"/>
      <c r="B16" s="214"/>
      <c r="C16" s="137"/>
      <c r="D16" s="118">
        <f t="shared" si="0"/>
        <v>0</v>
      </c>
      <c r="F16" s="178"/>
      <c r="G16" s="178"/>
      <c r="H16" s="178"/>
    </row>
    <row r="17" spans="1:8" x14ac:dyDescent="0.2">
      <c r="A17" s="239"/>
      <c r="B17" s="214"/>
      <c r="C17" s="137"/>
      <c r="D17" s="118">
        <f t="shared" si="0"/>
        <v>0</v>
      </c>
      <c r="F17" s="178"/>
      <c r="G17" s="178"/>
      <c r="H17" s="178"/>
    </row>
    <row r="18" spans="1:8" x14ac:dyDescent="0.2">
      <c r="A18" s="239"/>
      <c r="B18" s="214"/>
      <c r="C18" s="137"/>
      <c r="D18" s="118">
        <f t="shared" si="0"/>
        <v>0</v>
      </c>
      <c r="F18" s="178"/>
      <c r="G18" s="178"/>
      <c r="H18" s="178"/>
    </row>
    <row r="19" spans="1:8" x14ac:dyDescent="0.2">
      <c r="A19" s="239"/>
      <c r="B19" s="214"/>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15"/>
      <c r="D22" s="21"/>
    </row>
    <row r="23" spans="1:8" ht="25.5" customHeight="1" x14ac:dyDescent="0.2">
      <c r="A23" s="329" t="s">
        <v>181</v>
      </c>
      <c r="B23" s="329"/>
      <c r="C23" s="329"/>
      <c r="D23" s="329"/>
    </row>
    <row r="24" spans="1:8" x14ac:dyDescent="0.2">
      <c r="A24" s="321"/>
      <c r="B24" s="321"/>
      <c r="C24" s="321"/>
      <c r="D24" s="321"/>
    </row>
    <row r="25" spans="1:8" x14ac:dyDescent="0.2">
      <c r="A25" s="321"/>
      <c r="B25" s="321"/>
      <c r="C25" s="321"/>
      <c r="D25" s="321"/>
    </row>
    <row r="26" spans="1:8" x14ac:dyDescent="0.2">
      <c r="A26" s="321"/>
      <c r="B26" s="321"/>
      <c r="C26" s="321"/>
      <c r="D26" s="321"/>
    </row>
    <row r="27" spans="1:8" x14ac:dyDescent="0.2">
      <c r="A27" s="321"/>
      <c r="B27" s="321"/>
      <c r="C27" s="321"/>
      <c r="D27" s="321"/>
    </row>
    <row r="28" spans="1:8" x14ac:dyDescent="0.2">
      <c r="A28" s="321"/>
      <c r="B28" s="321"/>
      <c r="C28" s="321"/>
      <c r="D28" s="321"/>
    </row>
    <row r="29" spans="1:8" x14ac:dyDescent="0.2">
      <c r="A29" s="321"/>
      <c r="B29" s="321"/>
      <c r="C29" s="321"/>
      <c r="D29" s="321"/>
    </row>
    <row r="30" spans="1:8" x14ac:dyDescent="0.2">
      <c r="A30" s="321"/>
      <c r="B30" s="321"/>
      <c r="C30" s="321"/>
      <c r="D30" s="321"/>
    </row>
  </sheetData>
  <sheetProtection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D11" sqref="D1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00">
        <f>+Summary!$A$1</f>
        <v>0</v>
      </c>
      <c r="B1" s="300"/>
      <c r="C1" s="300"/>
      <c r="D1" s="300"/>
    </row>
    <row r="2" spans="1:8" x14ac:dyDescent="0.2">
      <c r="A2" s="300" t="str">
        <f>Summary!A2</f>
        <v>ANNUAL PERIOD</v>
      </c>
      <c r="B2" s="300"/>
      <c r="C2" s="300"/>
      <c r="D2" s="300"/>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319</v>
      </c>
      <c r="B6" s="4"/>
      <c r="C6" s="4"/>
      <c r="D6" s="4"/>
    </row>
    <row r="7" spans="1:8" x14ac:dyDescent="0.2">
      <c r="A7" s="5"/>
      <c r="B7" s="4"/>
      <c r="C7" s="4"/>
      <c r="D7" s="4"/>
    </row>
    <row r="8" spans="1:8" x14ac:dyDescent="0.2">
      <c r="A8" s="171" t="s">
        <v>325</v>
      </c>
      <c r="B8" s="89"/>
      <c r="C8" s="89"/>
      <c r="D8" s="89"/>
    </row>
    <row r="9" spans="1:8" x14ac:dyDescent="0.2">
      <c r="A9" s="330" t="s">
        <v>326</v>
      </c>
      <c r="B9" s="281"/>
      <c r="C9" s="281"/>
      <c r="D9" s="89"/>
    </row>
    <row r="10" spans="1:8" x14ac:dyDescent="0.2">
      <c r="A10" s="242" t="s">
        <v>169</v>
      </c>
      <c r="B10" s="89"/>
      <c r="C10" s="89"/>
      <c r="D10" s="89"/>
    </row>
    <row r="11" spans="1:8" x14ac:dyDescent="0.2">
      <c r="A11" s="171" t="s">
        <v>235</v>
      </c>
      <c r="B11" s="89"/>
      <c r="C11" s="89"/>
      <c r="D11" s="89"/>
    </row>
    <row r="12" spans="1:8" s="66" customFormat="1" ht="20.100000000000001" customHeight="1" x14ac:dyDescent="0.2">
      <c r="A12" s="304" t="s">
        <v>313</v>
      </c>
      <c r="B12" s="304"/>
      <c r="C12" s="304"/>
      <c r="D12" s="304"/>
      <c r="E12"/>
    </row>
    <row r="13" spans="1:8" x14ac:dyDescent="0.2">
      <c r="A13" s="83" t="s">
        <v>0</v>
      </c>
      <c r="B13" s="83" t="s">
        <v>1</v>
      </c>
      <c r="C13" s="83" t="s">
        <v>2</v>
      </c>
      <c r="D13" s="83" t="s">
        <v>3</v>
      </c>
      <c r="F13" s="301" t="s">
        <v>314</v>
      </c>
      <c r="G13" s="302"/>
      <c r="H13" s="303"/>
    </row>
    <row r="14" spans="1:8" ht="39" thickBot="1" x14ac:dyDescent="0.25">
      <c r="A14" s="241" t="s">
        <v>329</v>
      </c>
      <c r="B14" s="248" t="s">
        <v>23</v>
      </c>
      <c r="C14" s="248" t="s">
        <v>192</v>
      </c>
      <c r="D14" s="248" t="s">
        <v>180</v>
      </c>
      <c r="E14" s="1"/>
      <c r="F14" s="255">
        <v>44742</v>
      </c>
      <c r="G14" s="255">
        <v>44377</v>
      </c>
      <c r="H14" s="255">
        <v>44012</v>
      </c>
    </row>
    <row r="15" spans="1:8" ht="13.5" thickTop="1" x14ac:dyDescent="0.2">
      <c r="A15" s="238"/>
      <c r="B15" s="213"/>
      <c r="C15" s="134"/>
      <c r="D15" s="119">
        <f t="shared" ref="D15:D20" si="0">B15*C15</f>
        <v>0</v>
      </c>
      <c r="E15" s="16"/>
      <c r="F15" s="178"/>
      <c r="G15" s="178"/>
      <c r="H15" s="178"/>
    </row>
    <row r="16" spans="1:8" x14ac:dyDescent="0.2">
      <c r="A16" s="239"/>
      <c r="B16" s="214"/>
      <c r="C16" s="137"/>
      <c r="D16" s="118">
        <f t="shared" si="0"/>
        <v>0</v>
      </c>
      <c r="F16" s="178"/>
      <c r="G16" s="178"/>
      <c r="H16" s="178"/>
    </row>
    <row r="17" spans="1:8" x14ac:dyDescent="0.2">
      <c r="A17" s="239"/>
      <c r="B17" s="214"/>
      <c r="C17" s="137"/>
      <c r="D17" s="118">
        <f t="shared" si="0"/>
        <v>0</v>
      </c>
      <c r="F17" s="178"/>
      <c r="G17" s="178"/>
      <c r="H17" s="178"/>
    </row>
    <row r="18" spans="1:8" x14ac:dyDescent="0.2">
      <c r="A18" s="239"/>
      <c r="B18" s="214"/>
      <c r="C18" s="137"/>
      <c r="D18" s="118">
        <f t="shared" si="0"/>
        <v>0</v>
      </c>
      <c r="F18" s="178"/>
      <c r="G18" s="178"/>
      <c r="H18" s="178"/>
    </row>
    <row r="19" spans="1:8" x14ac:dyDescent="0.2">
      <c r="A19" s="239"/>
      <c r="B19" s="214"/>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98"/>
      <c r="D22" s="21"/>
    </row>
    <row r="23" spans="1:8" ht="25.5" customHeight="1" x14ac:dyDescent="0.2">
      <c r="A23" s="329" t="s">
        <v>181</v>
      </c>
      <c r="B23" s="329"/>
      <c r="C23" s="329"/>
      <c r="D23" s="329"/>
    </row>
    <row r="24" spans="1:8" x14ac:dyDescent="0.2">
      <c r="A24" s="321"/>
      <c r="B24" s="321"/>
      <c r="C24" s="321"/>
      <c r="D24" s="321"/>
    </row>
    <row r="25" spans="1:8" x14ac:dyDescent="0.2">
      <c r="A25" s="321"/>
      <c r="B25" s="321"/>
      <c r="C25" s="321"/>
      <c r="D25" s="321"/>
    </row>
    <row r="26" spans="1:8" x14ac:dyDescent="0.2">
      <c r="A26" s="321"/>
      <c r="B26" s="321"/>
      <c r="C26" s="321"/>
      <c r="D26" s="321"/>
    </row>
    <row r="27" spans="1:8" x14ac:dyDescent="0.2">
      <c r="A27" s="321"/>
      <c r="B27" s="321"/>
      <c r="C27" s="321"/>
      <c r="D27" s="321"/>
    </row>
    <row r="28" spans="1:8" x14ac:dyDescent="0.2">
      <c r="A28" s="321"/>
      <c r="B28" s="321"/>
      <c r="C28" s="321"/>
      <c r="D28" s="321"/>
    </row>
    <row r="29" spans="1:8" x14ac:dyDescent="0.2">
      <c r="A29" s="321"/>
      <c r="B29" s="321"/>
      <c r="C29" s="321"/>
      <c r="D29" s="321"/>
    </row>
    <row r="30" spans="1:8" x14ac:dyDescent="0.2">
      <c r="A30" s="321"/>
      <c r="B30" s="321"/>
      <c r="C30" s="321"/>
      <c r="D30" s="321"/>
    </row>
  </sheetData>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s>
  <sheetData>
    <row r="1" spans="1:8" x14ac:dyDescent="0.2">
      <c r="A1" s="300">
        <f>+Summary!$A$1</f>
        <v>0</v>
      </c>
      <c r="B1" s="300"/>
      <c r="C1" s="300"/>
      <c r="D1" s="300"/>
    </row>
    <row r="2" spans="1:8" x14ac:dyDescent="0.2">
      <c r="A2" s="300" t="str">
        <f>Summary!A2</f>
        <v>ANNUAL PERIOD</v>
      </c>
      <c r="B2" s="300"/>
      <c r="C2" s="300"/>
      <c r="D2" s="300"/>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3" t="s">
        <v>187</v>
      </c>
      <c r="B8" s="4"/>
      <c r="C8" s="4"/>
      <c r="D8" s="4"/>
    </row>
    <row r="9" spans="1:8" x14ac:dyDescent="0.2">
      <c r="A9" s="304" t="s">
        <v>262</v>
      </c>
      <c r="B9" s="306"/>
      <c r="C9" s="306"/>
      <c r="D9" s="4"/>
    </row>
    <row r="10" spans="1:8" x14ac:dyDescent="0.2">
      <c r="A10" s="104" t="s">
        <v>188</v>
      </c>
      <c r="B10" s="4"/>
      <c r="C10" s="4"/>
      <c r="D10" s="4"/>
      <c r="E10" s="1"/>
    </row>
    <row r="11" spans="1:8" ht="15" customHeight="1" x14ac:dyDescent="0.2">
      <c r="A11" s="73" t="s">
        <v>212</v>
      </c>
      <c r="B11" s="4"/>
      <c r="C11" s="4"/>
      <c r="D11" s="4"/>
      <c r="E11" s="16"/>
    </row>
    <row r="12" spans="1:8" ht="15" customHeight="1" x14ac:dyDescent="0.2">
      <c r="A12" s="304" t="s">
        <v>313</v>
      </c>
      <c r="B12" s="304"/>
      <c r="C12" s="304"/>
      <c r="D12" s="304"/>
    </row>
    <row r="13" spans="1:8" ht="20.100000000000001" customHeight="1" x14ac:dyDescent="0.2">
      <c r="A13" s="2" t="s">
        <v>0</v>
      </c>
      <c r="B13" s="2" t="s">
        <v>1</v>
      </c>
      <c r="C13" s="2" t="s">
        <v>2</v>
      </c>
      <c r="D13" s="2" t="s">
        <v>3</v>
      </c>
      <c r="F13" s="301" t="s">
        <v>314</v>
      </c>
      <c r="G13" s="302"/>
      <c r="H13" s="303"/>
    </row>
    <row r="14" spans="1:8" ht="40.5" customHeight="1" thickBot="1" x14ac:dyDescent="0.25">
      <c r="A14" s="103" t="s">
        <v>189</v>
      </c>
      <c r="B14" s="103" t="s">
        <v>186</v>
      </c>
      <c r="C14" s="103" t="s">
        <v>191</v>
      </c>
      <c r="D14" s="103" t="s">
        <v>190</v>
      </c>
      <c r="F14" s="255">
        <v>44742</v>
      </c>
      <c r="G14" s="255">
        <v>44377</v>
      </c>
      <c r="H14" s="255">
        <v>44012</v>
      </c>
    </row>
    <row r="15" spans="1:8" ht="13.5" thickTop="1" x14ac:dyDescent="0.2">
      <c r="A15" s="227"/>
      <c r="B15" s="148"/>
      <c r="C15" s="149"/>
      <c r="D15" s="119">
        <f t="shared" ref="D15:D21" si="0">B15*C15</f>
        <v>0</v>
      </c>
      <c r="F15" s="178"/>
      <c r="G15" s="178"/>
      <c r="H15" s="178"/>
    </row>
    <row r="16" spans="1:8" x14ac:dyDescent="0.2">
      <c r="A16" s="199"/>
      <c r="B16" s="150"/>
      <c r="C16" s="151"/>
      <c r="D16" s="118">
        <f t="shared" si="0"/>
        <v>0</v>
      </c>
      <c r="F16" s="178"/>
      <c r="G16" s="178"/>
      <c r="H16" s="178"/>
    </row>
    <row r="17" spans="1:8" x14ac:dyDescent="0.2">
      <c r="A17" s="199"/>
      <c r="B17" s="152"/>
      <c r="C17" s="153"/>
      <c r="D17" s="118">
        <f t="shared" si="0"/>
        <v>0</v>
      </c>
      <c r="F17" s="178"/>
      <c r="G17" s="178"/>
      <c r="H17" s="178"/>
    </row>
    <row r="18" spans="1:8" x14ac:dyDescent="0.2">
      <c r="A18" s="199"/>
      <c r="B18" s="152"/>
      <c r="C18" s="153"/>
      <c r="D18" s="118">
        <f t="shared" si="0"/>
        <v>0</v>
      </c>
      <c r="F18" s="178"/>
      <c r="G18" s="178"/>
      <c r="H18" s="178"/>
    </row>
    <row r="19" spans="1:8" x14ac:dyDescent="0.2">
      <c r="A19" s="199"/>
      <c r="B19" s="152"/>
      <c r="C19" s="153"/>
      <c r="D19" s="118">
        <f t="shared" si="0"/>
        <v>0</v>
      </c>
      <c r="F19" s="178"/>
      <c r="G19" s="178"/>
      <c r="H19" s="178"/>
    </row>
    <row r="20" spans="1:8" x14ac:dyDescent="0.2">
      <c r="A20" s="135"/>
      <c r="B20" s="152"/>
      <c r="C20" s="153"/>
      <c r="D20" s="118">
        <f t="shared" si="0"/>
        <v>0</v>
      </c>
      <c r="F20" s="178"/>
      <c r="G20" s="178"/>
      <c r="H20" s="178"/>
    </row>
    <row r="21" spans="1:8" x14ac:dyDescent="0.2">
      <c r="A21" s="135"/>
      <c r="B21" s="154"/>
      <c r="C21" s="155"/>
      <c r="D21" s="118">
        <f t="shared" si="0"/>
        <v>0</v>
      </c>
      <c r="F21" s="178"/>
      <c r="G21" s="178"/>
      <c r="H21" s="178"/>
    </row>
    <row r="22" spans="1:8" ht="30.75" customHeight="1" thickBot="1" x14ac:dyDescent="0.25">
      <c r="B22" s="22"/>
      <c r="C22" s="61" t="s">
        <v>22</v>
      </c>
      <c r="D22" s="121">
        <f>SUM(D15:D21)</f>
        <v>0</v>
      </c>
      <c r="E22" s="61" t="s">
        <v>22</v>
      </c>
      <c r="F22" s="121">
        <f>SUM(F15:F21)</f>
        <v>0</v>
      </c>
      <c r="G22" s="121">
        <f>SUM(G15:G21)</f>
        <v>0</v>
      </c>
      <c r="H22" s="121">
        <f>SUM(H15:H21)</f>
        <v>0</v>
      </c>
    </row>
    <row r="23" spans="1:8" ht="13.5" thickTop="1" x14ac:dyDescent="0.2">
      <c r="B23" s="22"/>
      <c r="C23" s="61"/>
      <c r="D23" s="100"/>
    </row>
    <row r="24" spans="1:8" ht="24.75" customHeight="1" x14ac:dyDescent="0.2">
      <c r="A24" s="329" t="s">
        <v>182</v>
      </c>
      <c r="B24" s="329"/>
      <c r="C24" s="329"/>
      <c r="D24" s="329"/>
    </row>
    <row r="25" spans="1:8" x14ac:dyDescent="0.2">
      <c r="A25" s="320"/>
      <c r="B25" s="321"/>
      <c r="C25" s="321"/>
      <c r="D25" s="321"/>
    </row>
    <row r="26" spans="1:8" x14ac:dyDescent="0.2">
      <c r="A26" s="321"/>
      <c r="B26" s="321"/>
      <c r="C26" s="321"/>
      <c r="D26" s="321"/>
    </row>
    <row r="27" spans="1:8" x14ac:dyDescent="0.2">
      <c r="A27" s="321"/>
      <c r="B27" s="321"/>
      <c r="C27" s="321"/>
      <c r="D27" s="321"/>
    </row>
    <row r="28" spans="1:8" x14ac:dyDescent="0.2">
      <c r="A28" s="321"/>
      <c r="B28" s="321"/>
      <c r="C28" s="321"/>
      <c r="D28" s="321"/>
    </row>
    <row r="29" spans="1:8" x14ac:dyDescent="0.2">
      <c r="A29" s="321"/>
      <c r="B29" s="321"/>
      <c r="C29" s="321"/>
      <c r="D29" s="321"/>
    </row>
    <row r="30" spans="1:8" x14ac:dyDescent="0.2">
      <c r="A30" s="321"/>
      <c r="B30" s="321"/>
      <c r="C30" s="321"/>
      <c r="D30" s="321"/>
    </row>
  </sheetData>
  <sheetProtection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6" sqref="H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6" width="11.140625" bestFit="1" customWidth="1"/>
  </cols>
  <sheetData>
    <row r="1" spans="1:8" x14ac:dyDescent="0.2">
      <c r="A1" s="300">
        <f>+Summary!$A$1</f>
        <v>0</v>
      </c>
      <c r="B1" s="300"/>
      <c r="C1" s="300"/>
      <c r="D1" s="300"/>
    </row>
    <row r="2" spans="1:8" x14ac:dyDescent="0.2">
      <c r="A2" s="300" t="str">
        <f>Summary!A2</f>
        <v>ANNUAL PERIOD</v>
      </c>
      <c r="B2" s="300"/>
      <c r="C2" s="300"/>
      <c r="D2" s="300"/>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157</v>
      </c>
      <c r="B6" s="4"/>
      <c r="C6" s="4"/>
      <c r="D6" s="4"/>
    </row>
    <row r="7" spans="1:8" x14ac:dyDescent="0.2">
      <c r="A7" s="6"/>
      <c r="B7" s="4"/>
      <c r="C7" s="4"/>
      <c r="D7" s="4"/>
    </row>
    <row r="8" spans="1:8" ht="16.5" customHeight="1" x14ac:dyDescent="0.2">
      <c r="A8" s="174" t="s">
        <v>263</v>
      </c>
      <c r="B8" s="4"/>
      <c r="C8" s="4"/>
      <c r="D8" s="4"/>
    </row>
    <row r="9" spans="1:8" ht="12.75" customHeight="1" x14ac:dyDescent="0.2">
      <c r="A9" s="304" t="s">
        <v>265</v>
      </c>
      <c r="B9" s="306"/>
      <c r="C9" s="306"/>
      <c r="D9" s="306"/>
    </row>
    <row r="10" spans="1:8" x14ac:dyDescent="0.2">
      <c r="A10" s="7" t="s">
        <v>183</v>
      </c>
      <c r="B10" s="4"/>
      <c r="C10" s="4"/>
      <c r="D10" s="4"/>
      <c r="E10" s="1"/>
    </row>
    <row r="11" spans="1:8" ht="12.75" customHeight="1" x14ac:dyDescent="0.2">
      <c r="A11" s="73" t="s">
        <v>213</v>
      </c>
      <c r="B11" s="4"/>
      <c r="C11" s="4"/>
      <c r="D11" s="4"/>
      <c r="E11" s="16"/>
    </row>
    <row r="12" spans="1:8" ht="11.25" customHeight="1" x14ac:dyDescent="0.2">
      <c r="A12" s="304" t="s">
        <v>313</v>
      </c>
      <c r="B12" s="304"/>
      <c r="C12" s="304"/>
      <c r="D12" s="304"/>
    </row>
    <row r="13" spans="1:8" ht="11.25" customHeight="1" x14ac:dyDescent="0.2">
      <c r="A13" s="243"/>
      <c r="B13" s="243"/>
      <c r="C13" s="243"/>
      <c r="D13" s="243"/>
    </row>
    <row r="14" spans="1:8" ht="20.100000000000001" customHeight="1" x14ac:dyDescent="0.2">
      <c r="A14" s="2" t="s">
        <v>0</v>
      </c>
      <c r="B14" s="2" t="s">
        <v>1</v>
      </c>
      <c r="C14" s="2" t="s">
        <v>2</v>
      </c>
      <c r="D14" s="2" t="s">
        <v>3</v>
      </c>
      <c r="F14" s="301" t="s">
        <v>314</v>
      </c>
      <c r="G14" s="302"/>
      <c r="H14" s="303"/>
    </row>
    <row r="15" spans="1:8" ht="54.75" customHeight="1" thickBot="1" x14ac:dyDescent="0.25">
      <c r="A15" s="167" t="s">
        <v>264</v>
      </c>
      <c r="B15" s="103" t="s">
        <v>185</v>
      </c>
      <c r="C15" s="103" t="s">
        <v>184</v>
      </c>
      <c r="D15" s="167" t="s">
        <v>266</v>
      </c>
      <c r="F15" s="255">
        <v>44742</v>
      </c>
      <c r="G15" s="255">
        <v>44377</v>
      </c>
      <c r="H15" s="255">
        <v>44012</v>
      </c>
    </row>
    <row r="16" spans="1:8" ht="13.5" thickTop="1" x14ac:dyDescent="0.2">
      <c r="A16" s="227"/>
      <c r="B16" s="156"/>
      <c r="C16" s="157"/>
      <c r="D16" s="119">
        <f t="shared" ref="D16:D21" si="0">C16*B16</f>
        <v>0</v>
      </c>
      <c r="E16" s="63"/>
      <c r="F16" s="178"/>
      <c r="G16" s="178"/>
      <c r="H16" s="178"/>
    </row>
    <row r="17" spans="1:8" x14ac:dyDescent="0.2">
      <c r="A17" s="199"/>
      <c r="B17" s="158"/>
      <c r="C17" s="159"/>
      <c r="D17" s="118">
        <f t="shared" si="0"/>
        <v>0</v>
      </c>
      <c r="E17" s="63"/>
      <c r="F17" s="178"/>
      <c r="G17" s="178"/>
      <c r="H17" s="178"/>
    </row>
    <row r="18" spans="1:8" x14ac:dyDescent="0.2">
      <c r="A18" s="135"/>
      <c r="B18" s="136"/>
      <c r="C18" s="160"/>
      <c r="D18" s="118">
        <f t="shared" si="0"/>
        <v>0</v>
      </c>
      <c r="E18" s="63"/>
      <c r="F18" s="178"/>
      <c r="G18" s="178"/>
      <c r="H18" s="178"/>
    </row>
    <row r="19" spans="1:8" x14ac:dyDescent="0.2">
      <c r="A19" s="135"/>
      <c r="B19" s="136"/>
      <c r="C19" s="160"/>
      <c r="D19" s="118">
        <f t="shared" si="0"/>
        <v>0</v>
      </c>
      <c r="E19" s="63"/>
      <c r="F19" s="178"/>
      <c r="G19" s="178"/>
      <c r="H19" s="178"/>
    </row>
    <row r="20" spans="1:8" x14ac:dyDescent="0.2">
      <c r="A20" s="135"/>
      <c r="B20" s="136"/>
      <c r="C20" s="160"/>
      <c r="D20" s="118">
        <f t="shared" si="0"/>
        <v>0</v>
      </c>
      <c r="E20" s="63"/>
      <c r="F20" s="178"/>
      <c r="G20" s="178"/>
      <c r="H20" s="178"/>
    </row>
    <row r="21" spans="1:8" x14ac:dyDescent="0.2">
      <c r="A21" s="135"/>
      <c r="B21" s="138"/>
      <c r="C21" s="161"/>
      <c r="D21" s="118">
        <f t="shared" si="0"/>
        <v>0</v>
      </c>
      <c r="E21" s="63"/>
      <c r="F21" s="178"/>
      <c r="G21" s="178"/>
      <c r="H21" s="178"/>
    </row>
    <row r="22" spans="1:8" ht="28.5" customHeight="1" thickBot="1" x14ac:dyDescent="0.25">
      <c r="B22" s="22"/>
      <c r="C22" s="61" t="s">
        <v>22</v>
      </c>
      <c r="D22" s="122">
        <f>SUM(D16:D21)</f>
        <v>0</v>
      </c>
      <c r="E22" s="61" t="s">
        <v>22</v>
      </c>
      <c r="F22" s="122">
        <f>SUM(F16:F21)</f>
        <v>0</v>
      </c>
      <c r="G22" s="122">
        <f>SUM(G16:G21)</f>
        <v>0</v>
      </c>
      <c r="H22" s="122">
        <f>SUM(H16:H21)</f>
        <v>0</v>
      </c>
    </row>
    <row r="23" spans="1:8" ht="13.5" thickTop="1" x14ac:dyDescent="0.2">
      <c r="B23" s="20"/>
      <c r="C23" s="52"/>
      <c r="D23" s="62"/>
    </row>
    <row r="24" spans="1:8" s="66" customFormat="1" ht="29.25" customHeight="1" x14ac:dyDescent="0.2">
      <c r="A24" s="335" t="s">
        <v>236</v>
      </c>
      <c r="B24" s="335"/>
      <c r="C24" s="335"/>
      <c r="D24" s="335"/>
    </row>
    <row r="25" spans="1:8" x14ac:dyDescent="0.2">
      <c r="A25" s="321"/>
      <c r="B25" s="321"/>
      <c r="C25" s="321"/>
      <c r="D25" s="321"/>
    </row>
    <row r="26" spans="1:8" x14ac:dyDescent="0.2">
      <c r="A26" s="321"/>
      <c r="B26" s="321"/>
      <c r="C26" s="321"/>
      <c r="D26" s="321"/>
    </row>
    <row r="27" spans="1:8" x14ac:dyDescent="0.2">
      <c r="A27" s="321"/>
      <c r="B27" s="321"/>
      <c r="C27" s="321"/>
      <c r="D27" s="321"/>
    </row>
    <row r="28" spans="1:8" x14ac:dyDescent="0.2">
      <c r="A28" s="321"/>
      <c r="B28" s="321"/>
      <c r="C28" s="321"/>
      <c r="D28" s="321"/>
    </row>
    <row r="29" spans="1:8" x14ac:dyDescent="0.2">
      <c r="A29" s="321"/>
      <c r="B29" s="321"/>
      <c r="C29" s="321"/>
      <c r="D29" s="321"/>
    </row>
    <row r="30" spans="1:8" x14ac:dyDescent="0.2">
      <c r="A30" s="321"/>
      <c r="B30" s="321"/>
      <c r="C30" s="321"/>
      <c r="D30" s="321"/>
    </row>
  </sheetData>
  <sheetProtection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s>
  <sheetData>
    <row r="1" spans="1:8" x14ac:dyDescent="0.2">
      <c r="A1" s="300">
        <f>+Summary!$A$1</f>
        <v>0</v>
      </c>
      <c r="B1" s="300"/>
      <c r="C1" s="300"/>
      <c r="D1" s="300"/>
    </row>
    <row r="2" spans="1:8" x14ac:dyDescent="0.2">
      <c r="A2" s="300" t="str">
        <f>Summary!A2</f>
        <v>ANNUAL PERIOD</v>
      </c>
      <c r="B2" s="300"/>
      <c r="C2" s="300"/>
      <c r="D2" s="300"/>
    </row>
    <row r="3" spans="1:8" ht="20.100000000000001" customHeight="1" x14ac:dyDescent="0.2"/>
    <row r="4" spans="1:8" x14ac:dyDescent="0.2">
      <c r="A4" s="3" t="str">
        <f>Summary!A4</f>
        <v>Adoption</v>
      </c>
      <c r="B4" s="4"/>
      <c r="C4" s="4"/>
      <c r="D4" s="4"/>
    </row>
    <row r="5" spans="1:8" x14ac:dyDescent="0.2">
      <c r="A5" s="3"/>
      <c r="B5" s="4"/>
      <c r="C5" s="4"/>
      <c r="D5" s="4"/>
    </row>
    <row r="6" spans="1:8" x14ac:dyDescent="0.2">
      <c r="A6" s="5" t="s">
        <v>254</v>
      </c>
      <c r="B6" s="4"/>
      <c r="C6" s="4"/>
      <c r="D6" s="4"/>
    </row>
    <row r="7" spans="1:8" x14ac:dyDescent="0.2">
      <c r="A7" s="6"/>
      <c r="B7" s="4"/>
      <c r="C7" s="4"/>
      <c r="D7" s="4"/>
    </row>
    <row r="8" spans="1:8" x14ac:dyDescent="0.2">
      <c r="A8" s="88" t="s">
        <v>193</v>
      </c>
      <c r="B8" s="89"/>
      <c r="C8" s="89"/>
      <c r="D8" s="89"/>
    </row>
    <row r="9" spans="1:8" x14ac:dyDescent="0.2">
      <c r="A9" s="330" t="s">
        <v>280</v>
      </c>
      <c r="B9" s="281"/>
      <c r="C9" s="281"/>
      <c r="D9" s="89"/>
    </row>
    <row r="10" spans="1:8" x14ac:dyDescent="0.2">
      <c r="A10" s="171" t="s">
        <v>281</v>
      </c>
      <c r="B10" s="89"/>
      <c r="C10" s="89"/>
      <c r="D10" s="89"/>
      <c r="E10" s="1"/>
    </row>
    <row r="11" spans="1:8" x14ac:dyDescent="0.2">
      <c r="A11" s="88" t="s">
        <v>214</v>
      </c>
      <c r="B11" s="89"/>
      <c r="C11" s="89"/>
      <c r="D11" s="89"/>
      <c r="E11" s="16"/>
    </row>
    <row r="12" spans="1:8" x14ac:dyDescent="0.2">
      <c r="A12" s="304" t="s">
        <v>313</v>
      </c>
      <c r="B12" s="304"/>
      <c r="C12" s="304"/>
      <c r="D12" s="304"/>
    </row>
    <row r="13" spans="1:8" ht="20.100000000000001" customHeight="1" x14ac:dyDescent="0.2">
      <c r="A13" s="2" t="s">
        <v>0</v>
      </c>
      <c r="B13" s="2" t="s">
        <v>1</v>
      </c>
      <c r="C13" s="2" t="s">
        <v>2</v>
      </c>
      <c r="D13" s="2" t="s">
        <v>3</v>
      </c>
      <c r="F13" s="301" t="s">
        <v>314</v>
      </c>
      <c r="G13" s="302"/>
      <c r="H13" s="303"/>
    </row>
    <row r="14" spans="1:8" ht="54" customHeight="1" thickBot="1" x14ac:dyDescent="0.25">
      <c r="A14" s="103" t="s">
        <v>194</v>
      </c>
      <c r="B14" s="103" t="s">
        <v>186</v>
      </c>
      <c r="C14" s="233" t="s">
        <v>282</v>
      </c>
      <c r="D14" s="168" t="s">
        <v>195</v>
      </c>
      <c r="F14" s="255">
        <v>44742</v>
      </c>
      <c r="G14" s="255">
        <v>44377</v>
      </c>
      <c r="H14" s="255">
        <v>44012</v>
      </c>
    </row>
    <row r="15" spans="1:8" ht="13.5" thickTop="1" x14ac:dyDescent="0.2">
      <c r="A15" s="200"/>
      <c r="B15" s="162"/>
      <c r="C15" s="163"/>
      <c r="D15" s="119">
        <f t="shared" ref="D15:D21" si="0">B15*C15</f>
        <v>0</v>
      </c>
      <c r="F15" s="178"/>
      <c r="G15" s="178"/>
      <c r="H15" s="178"/>
    </row>
    <row r="16" spans="1:8" x14ac:dyDescent="0.2">
      <c r="A16" s="128"/>
      <c r="B16" s="164"/>
      <c r="C16" s="159"/>
      <c r="D16" s="118">
        <f t="shared" si="0"/>
        <v>0</v>
      </c>
      <c r="F16" s="178"/>
      <c r="G16" s="178"/>
      <c r="H16" s="178"/>
    </row>
    <row r="17" spans="1:8" x14ac:dyDescent="0.2">
      <c r="A17" s="128"/>
      <c r="B17" s="164"/>
      <c r="C17" s="160"/>
      <c r="D17" s="118">
        <f t="shared" si="0"/>
        <v>0</v>
      </c>
      <c r="F17" s="178"/>
      <c r="G17" s="178"/>
      <c r="H17" s="178"/>
    </row>
    <row r="18" spans="1:8" x14ac:dyDescent="0.2">
      <c r="A18" s="128"/>
      <c r="B18" s="164"/>
      <c r="C18" s="160"/>
      <c r="D18" s="118">
        <f t="shared" si="0"/>
        <v>0</v>
      </c>
      <c r="F18" s="178"/>
      <c r="G18" s="178"/>
      <c r="H18" s="178"/>
    </row>
    <row r="19" spans="1:8" x14ac:dyDescent="0.2">
      <c r="A19" s="128"/>
      <c r="B19" s="164"/>
      <c r="C19" s="160"/>
      <c r="D19" s="118">
        <f t="shared" si="0"/>
        <v>0</v>
      </c>
      <c r="F19" s="178"/>
      <c r="G19" s="178"/>
      <c r="H19" s="178"/>
    </row>
    <row r="20" spans="1:8" x14ac:dyDescent="0.2">
      <c r="A20" s="128"/>
      <c r="B20" s="164"/>
      <c r="C20" s="160"/>
      <c r="D20" s="118">
        <f t="shared" si="0"/>
        <v>0</v>
      </c>
      <c r="F20" s="178"/>
      <c r="G20" s="178"/>
      <c r="H20" s="178"/>
    </row>
    <row r="21" spans="1:8" x14ac:dyDescent="0.2">
      <c r="A21" s="128"/>
      <c r="B21" s="165"/>
      <c r="C21" s="161"/>
      <c r="D21" s="118">
        <f t="shared" si="0"/>
        <v>0</v>
      </c>
      <c r="F21" s="178"/>
      <c r="G21" s="178"/>
      <c r="H21" s="178"/>
    </row>
    <row r="22" spans="1:8" ht="26.25" customHeight="1" thickBot="1" x14ac:dyDescent="0.25">
      <c r="B22" s="22"/>
      <c r="C22" s="61" t="s">
        <v>22</v>
      </c>
      <c r="D22" s="121">
        <f>SUM(D15:D21)</f>
        <v>0</v>
      </c>
      <c r="E22" s="61" t="s">
        <v>22</v>
      </c>
      <c r="F22" s="121">
        <f>SUM(F15:F21)</f>
        <v>0</v>
      </c>
      <c r="G22" s="121">
        <f>SUM(G15:G21)</f>
        <v>0</v>
      </c>
      <c r="H22" s="121">
        <f>SUM(H15:H21)</f>
        <v>0</v>
      </c>
    </row>
    <row r="23" spans="1:8" ht="13.5" thickTop="1" x14ac:dyDescent="0.2">
      <c r="B23" s="20"/>
      <c r="C23" s="74"/>
      <c r="D23" s="21"/>
    </row>
    <row r="24" spans="1:8" ht="24.75" customHeight="1" x14ac:dyDescent="0.2">
      <c r="A24" s="329" t="s">
        <v>237</v>
      </c>
      <c r="B24" s="329"/>
      <c r="C24" s="329"/>
      <c r="D24" s="329"/>
    </row>
    <row r="25" spans="1:8" x14ac:dyDescent="0.2">
      <c r="A25" s="320"/>
      <c r="B25" s="321"/>
      <c r="C25" s="321"/>
      <c r="D25" s="321"/>
    </row>
    <row r="26" spans="1:8" x14ac:dyDescent="0.2">
      <c r="A26" s="321"/>
      <c r="B26" s="321"/>
      <c r="C26" s="321"/>
      <c r="D26" s="321"/>
    </row>
    <row r="27" spans="1:8" x14ac:dyDescent="0.2">
      <c r="A27" s="321"/>
      <c r="B27" s="321"/>
      <c r="C27" s="321"/>
      <c r="D27" s="321"/>
    </row>
    <row r="28" spans="1:8" x14ac:dyDescent="0.2">
      <c r="A28" s="321"/>
      <c r="B28" s="321"/>
      <c r="C28" s="321"/>
      <c r="D28" s="321"/>
    </row>
    <row r="29" spans="1:8" x14ac:dyDescent="0.2">
      <c r="A29" s="321"/>
      <c r="B29" s="321"/>
      <c r="C29" s="321"/>
      <c r="D29" s="321"/>
    </row>
    <row r="30" spans="1:8" x14ac:dyDescent="0.2">
      <c r="A30" s="321"/>
      <c r="B30" s="321"/>
      <c r="C30" s="321"/>
      <c r="D30" s="321"/>
    </row>
  </sheetData>
  <sheetProtection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5" sqref="H15"/>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277" t="str">
        <f>Summary!$A$2</f>
        <v>ANNUAL PERIOD</v>
      </c>
      <c r="B1" s="277"/>
      <c r="C1" s="277"/>
      <c r="D1" s="277"/>
      <c r="E1" s="277"/>
      <c r="F1" s="277"/>
    </row>
    <row r="3" spans="1:8" x14ac:dyDescent="0.2">
      <c r="A3" s="279" t="str">
        <f>Summary!$A$4</f>
        <v>Adoption</v>
      </c>
      <c r="B3" s="279"/>
      <c r="C3" s="279"/>
      <c r="D3" s="279"/>
      <c r="E3" s="279"/>
      <c r="F3" s="279"/>
    </row>
    <row r="4" spans="1:8" x14ac:dyDescent="0.2">
      <c r="A4" s="3">
        <f>Summary!A1</f>
        <v>0</v>
      </c>
      <c r="B4" s="4"/>
      <c r="C4" s="4"/>
      <c r="D4" s="4"/>
    </row>
    <row r="5" spans="1:8" x14ac:dyDescent="0.2">
      <c r="A5" s="3"/>
      <c r="B5" s="4"/>
      <c r="C5" s="4"/>
      <c r="D5" s="4"/>
    </row>
    <row r="6" spans="1:8" x14ac:dyDescent="0.2">
      <c r="A6" s="245" t="s">
        <v>320</v>
      </c>
      <c r="B6" s="4"/>
      <c r="C6" s="4"/>
      <c r="D6" s="4"/>
    </row>
    <row r="7" spans="1:8" x14ac:dyDescent="0.2">
      <c r="A7" s="6"/>
      <c r="B7" s="4"/>
      <c r="C7" s="4"/>
      <c r="D7" s="4"/>
    </row>
    <row r="8" spans="1:8" x14ac:dyDescent="0.2">
      <c r="A8" s="242" t="s">
        <v>193</v>
      </c>
      <c r="B8" s="89"/>
      <c r="C8" s="89"/>
      <c r="D8" s="89"/>
    </row>
    <row r="9" spans="1:8" x14ac:dyDescent="0.2">
      <c r="A9" s="330" t="s">
        <v>280</v>
      </c>
      <c r="B9" s="281"/>
      <c r="C9" s="281"/>
      <c r="D9" s="89"/>
    </row>
    <row r="10" spans="1:8" x14ac:dyDescent="0.2">
      <c r="A10" s="171" t="s">
        <v>281</v>
      </c>
      <c r="B10" s="89"/>
      <c r="C10" s="89"/>
      <c r="D10" s="89"/>
      <c r="E10" s="1"/>
    </row>
    <row r="11" spans="1:8" x14ac:dyDescent="0.2">
      <c r="A11" s="242" t="s">
        <v>214</v>
      </c>
      <c r="B11" s="89"/>
      <c r="C11" s="89"/>
      <c r="D11" s="89"/>
      <c r="E11" s="16"/>
    </row>
    <row r="12" spans="1:8" x14ac:dyDescent="0.2">
      <c r="A12" s="304" t="s">
        <v>313</v>
      </c>
      <c r="B12" s="304"/>
      <c r="C12" s="304"/>
      <c r="D12" s="304"/>
    </row>
    <row r="13" spans="1:8" x14ac:dyDescent="0.2">
      <c r="A13" s="2" t="s">
        <v>0</v>
      </c>
      <c r="B13" s="2" t="s">
        <v>1</v>
      </c>
      <c r="C13" s="2" t="s">
        <v>2</v>
      </c>
      <c r="D13" s="2" t="s">
        <v>3</v>
      </c>
      <c r="F13" s="301" t="s">
        <v>314</v>
      </c>
      <c r="G13" s="302"/>
      <c r="H13" s="303"/>
    </row>
    <row r="14" spans="1:8" ht="64.5" thickBot="1" x14ac:dyDescent="0.25">
      <c r="A14" s="247" t="s">
        <v>321</v>
      </c>
      <c r="B14" s="248" t="s">
        <v>186</v>
      </c>
      <c r="C14" s="247" t="s">
        <v>282</v>
      </c>
      <c r="D14" s="248" t="s">
        <v>195</v>
      </c>
      <c r="F14" s="255">
        <v>44742</v>
      </c>
      <c r="G14" s="255">
        <v>44377</v>
      </c>
      <c r="H14" s="255">
        <v>44012</v>
      </c>
    </row>
    <row r="15" spans="1:8" ht="13.5" thickTop="1" x14ac:dyDescent="0.2">
      <c r="A15" s="200"/>
      <c r="B15" s="162"/>
      <c r="C15" s="163"/>
      <c r="D15" s="119">
        <f>B15*C15</f>
        <v>0</v>
      </c>
      <c r="F15" s="178"/>
      <c r="G15" s="178"/>
      <c r="H15" s="178"/>
    </row>
    <row r="16" spans="1:8" ht="13.5" thickBot="1" x14ac:dyDescent="0.25">
      <c r="B16" s="22"/>
      <c r="C16" s="61" t="s">
        <v>22</v>
      </c>
      <c r="D16" s="121">
        <f>SUM(D15:D15)</f>
        <v>0</v>
      </c>
      <c r="E16" s="61" t="s">
        <v>22</v>
      </c>
      <c r="F16" s="121">
        <f>SUM(F15:F15)</f>
        <v>0</v>
      </c>
      <c r="G16" s="121">
        <f>SUM(G15:G15)</f>
        <v>0</v>
      </c>
      <c r="H16" s="121">
        <f>SUM(H15:H15)</f>
        <v>0</v>
      </c>
    </row>
    <row r="17" spans="1:4" ht="13.5" thickTop="1" x14ac:dyDescent="0.2">
      <c r="B17" s="20"/>
      <c r="C17" s="98"/>
      <c r="D17" s="21"/>
    </row>
    <row r="18" spans="1:4" x14ac:dyDescent="0.2">
      <c r="A18" s="329" t="s">
        <v>237</v>
      </c>
      <c r="B18" s="329"/>
      <c r="C18" s="329"/>
      <c r="D18" s="329"/>
    </row>
    <row r="19" spans="1:4" x14ac:dyDescent="0.2">
      <c r="A19" s="320"/>
      <c r="B19" s="321"/>
      <c r="C19" s="321"/>
      <c r="D19" s="321"/>
    </row>
    <row r="20" spans="1:4" x14ac:dyDescent="0.2">
      <c r="A20" s="321"/>
      <c r="B20" s="321"/>
      <c r="C20" s="321"/>
      <c r="D20" s="321"/>
    </row>
    <row r="21" spans="1:4" x14ac:dyDescent="0.2">
      <c r="A21" s="321"/>
      <c r="B21" s="321"/>
      <c r="C21" s="321"/>
      <c r="D21" s="321"/>
    </row>
    <row r="22" spans="1:4" x14ac:dyDescent="0.2">
      <c r="A22" s="321"/>
      <c r="B22" s="321"/>
      <c r="C22" s="321"/>
      <c r="D22" s="321"/>
    </row>
    <row r="23" spans="1:4" x14ac:dyDescent="0.2">
      <c r="A23" s="321"/>
      <c r="B23" s="321"/>
      <c r="C23" s="321"/>
      <c r="D23" s="321"/>
    </row>
    <row r="24" spans="1:4" x14ac:dyDescent="0.2">
      <c r="A24" s="321"/>
      <c r="B24" s="321"/>
      <c r="C24" s="321"/>
      <c r="D24" s="321"/>
    </row>
  </sheetData>
  <mergeCells count="7">
    <mergeCell ref="A18:D18"/>
    <mergeCell ref="A19:D24"/>
    <mergeCell ref="A1:F1"/>
    <mergeCell ref="A3:F3"/>
    <mergeCell ref="A9:C9"/>
    <mergeCell ref="A12:D12"/>
    <mergeCell ref="F13:H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0" zoomScaleNormal="100" workbookViewId="0">
      <selection activeCell="B16" sqref="B16:B22"/>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8" width="10.7109375" customWidth="1"/>
  </cols>
  <sheetData>
    <row r="1" spans="1:10" x14ac:dyDescent="0.2">
      <c r="A1" s="300">
        <f>+Summary!$A$1</f>
        <v>0</v>
      </c>
      <c r="B1" s="300"/>
      <c r="C1" s="300"/>
      <c r="D1" s="300"/>
    </row>
    <row r="2" spans="1:10" x14ac:dyDescent="0.2">
      <c r="A2" s="300" t="str">
        <f>Summary!A2</f>
        <v>ANNUAL PERIOD</v>
      </c>
      <c r="B2" s="300"/>
      <c r="C2" s="300"/>
      <c r="D2" s="300"/>
    </row>
    <row r="3" spans="1:10" ht="22.5" customHeight="1" x14ac:dyDescent="0.2">
      <c r="A3" s="3" t="str">
        <f>Summary!A4</f>
        <v>Adoption</v>
      </c>
      <c r="B3" s="4"/>
      <c r="C3" s="4"/>
      <c r="D3" s="4"/>
    </row>
    <row r="4" spans="1:10" x14ac:dyDescent="0.2">
      <c r="A4" s="5" t="s">
        <v>142</v>
      </c>
      <c r="B4" s="4"/>
      <c r="C4" s="4"/>
      <c r="D4" s="4"/>
    </row>
    <row r="5" spans="1:10" x14ac:dyDescent="0.2">
      <c r="A5" s="5"/>
      <c r="B5" s="4"/>
      <c r="C5" s="4"/>
      <c r="D5" s="4"/>
    </row>
    <row r="6" spans="1:10" ht="15" customHeight="1" x14ac:dyDescent="0.2">
      <c r="A6" s="308" t="s">
        <v>247</v>
      </c>
      <c r="B6" s="309"/>
      <c r="C6" s="309"/>
      <c r="D6" s="309"/>
    </row>
    <row r="7" spans="1:10" ht="15" customHeight="1" x14ac:dyDescent="0.2">
      <c r="A7" s="19" t="s">
        <v>248</v>
      </c>
      <c r="B7" s="19"/>
      <c r="C7" s="19"/>
      <c r="D7" s="76"/>
    </row>
    <row r="8" spans="1:10" ht="15" customHeight="1" x14ac:dyDescent="0.2">
      <c r="A8" s="308" t="s">
        <v>249</v>
      </c>
      <c r="B8" s="308"/>
      <c r="C8" s="308"/>
      <c r="D8" s="308"/>
    </row>
    <row r="9" spans="1:10" ht="15" customHeight="1" x14ac:dyDescent="0.2">
      <c r="A9" s="308" t="s">
        <v>250</v>
      </c>
      <c r="B9" s="308"/>
      <c r="C9" s="308"/>
      <c r="D9" s="308"/>
    </row>
    <row r="10" spans="1:10" ht="15" customHeight="1" x14ac:dyDescent="0.2">
      <c r="A10" s="308" t="s">
        <v>251</v>
      </c>
      <c r="B10" s="308"/>
      <c r="C10" s="308"/>
      <c r="D10" s="308"/>
    </row>
    <row r="11" spans="1:10" ht="39" customHeight="1" x14ac:dyDescent="0.2">
      <c r="A11" s="306" t="s">
        <v>252</v>
      </c>
      <c r="B11" s="306"/>
      <c r="C11" s="306"/>
      <c r="D11" s="306"/>
    </row>
    <row r="12" spans="1:10" ht="27.75" customHeight="1" x14ac:dyDescent="0.2">
      <c r="A12" s="304" t="s">
        <v>277</v>
      </c>
      <c r="B12" s="306"/>
      <c r="C12" s="306"/>
      <c r="D12" s="306"/>
    </row>
    <row r="13" spans="1:10" ht="27.75" customHeight="1" x14ac:dyDescent="0.2">
      <c r="A13" s="304" t="s">
        <v>304</v>
      </c>
      <c r="B13" s="304"/>
      <c r="C13" s="304"/>
      <c r="D13" s="304"/>
    </row>
    <row r="14" spans="1:10" ht="27.75" customHeight="1" x14ac:dyDescent="0.2">
      <c r="A14" s="243"/>
      <c r="B14" s="244"/>
      <c r="C14" s="244"/>
      <c r="D14" s="244"/>
    </row>
    <row r="15" spans="1:10" x14ac:dyDescent="0.2">
      <c r="A15" s="177"/>
      <c r="B15" s="166"/>
      <c r="C15" s="177"/>
      <c r="D15" s="177"/>
      <c r="H15" s="301" t="s">
        <v>303</v>
      </c>
      <c r="I15" s="302"/>
      <c r="J15" s="303"/>
    </row>
    <row r="16" spans="1:10" x14ac:dyDescent="0.2">
      <c r="A16" s="166" t="s">
        <v>220</v>
      </c>
      <c r="B16" s="178"/>
      <c r="C16" s="179" t="s">
        <v>242</v>
      </c>
      <c r="D16" s="177"/>
      <c r="E16" s="166" t="s">
        <v>220</v>
      </c>
      <c r="H16" s="255">
        <v>44742</v>
      </c>
      <c r="I16" s="255">
        <v>44377</v>
      </c>
      <c r="J16" s="255">
        <v>44012</v>
      </c>
    </row>
    <row r="17" spans="1:10" x14ac:dyDescent="0.2">
      <c r="A17" s="166" t="s">
        <v>221</v>
      </c>
      <c r="B17" s="178"/>
      <c r="C17" s="179" t="s">
        <v>242</v>
      </c>
      <c r="D17" s="179"/>
      <c r="E17" s="166" t="s">
        <v>221</v>
      </c>
      <c r="H17" s="178"/>
      <c r="I17" s="178"/>
      <c r="J17" s="178"/>
    </row>
    <row r="18" spans="1:10" x14ac:dyDescent="0.2">
      <c r="A18" s="166" t="s">
        <v>222</v>
      </c>
      <c r="B18" s="178"/>
      <c r="C18" s="179" t="s">
        <v>242</v>
      </c>
      <c r="D18" s="180"/>
      <c r="E18" s="166" t="s">
        <v>222</v>
      </c>
      <c r="H18" s="178"/>
      <c r="I18" s="178"/>
      <c r="J18" s="178"/>
    </row>
    <row r="19" spans="1:10" x14ac:dyDescent="0.2">
      <c r="A19" s="166" t="s">
        <v>223</v>
      </c>
      <c r="B19" s="197"/>
      <c r="C19" s="179" t="s">
        <v>244</v>
      </c>
      <c r="D19" s="180"/>
      <c r="E19" s="166" t="s">
        <v>223</v>
      </c>
      <c r="H19" s="178"/>
      <c r="I19" s="178"/>
      <c r="J19" s="178"/>
    </row>
    <row r="20" spans="1:10" x14ac:dyDescent="0.2">
      <c r="A20" s="166" t="s">
        <v>224</v>
      </c>
      <c r="B20" s="194"/>
      <c r="C20" s="179" t="s">
        <v>244</v>
      </c>
      <c r="D20" s="177"/>
      <c r="E20" s="166" t="s">
        <v>224</v>
      </c>
      <c r="H20" s="178"/>
      <c r="I20" s="178"/>
      <c r="J20" s="178"/>
    </row>
    <row r="21" spans="1:10" s="66" customFormat="1" x14ac:dyDescent="0.2">
      <c r="A21" s="181" t="s">
        <v>225</v>
      </c>
      <c r="B21" s="195"/>
      <c r="C21" s="179" t="s">
        <v>242</v>
      </c>
      <c r="D21" s="182"/>
      <c r="E21" s="181" t="s">
        <v>225</v>
      </c>
      <c r="H21" s="178"/>
      <c r="I21" s="178"/>
      <c r="J21" s="178"/>
    </row>
    <row r="22" spans="1:10" x14ac:dyDescent="0.2">
      <c r="A22" s="166" t="s">
        <v>278</v>
      </c>
      <c r="B22" s="196"/>
      <c r="C22" s="179" t="s">
        <v>244</v>
      </c>
      <c r="D22" s="183"/>
      <c r="E22" s="166" t="s">
        <v>278</v>
      </c>
      <c r="H22" s="178"/>
      <c r="I22" s="178"/>
      <c r="J22" s="178"/>
    </row>
    <row r="23" spans="1:10" ht="20.100000000000001" customHeight="1" thickBot="1" x14ac:dyDescent="0.25">
      <c r="A23" s="184"/>
      <c r="B23" s="184"/>
      <c r="C23" s="184"/>
      <c r="D23" s="184"/>
    </row>
    <row r="24" spans="1:10" ht="11.45" customHeight="1" thickTop="1" x14ac:dyDescent="0.2">
      <c r="A24" s="185"/>
      <c r="B24" s="186"/>
      <c r="C24" s="186"/>
      <c r="D24" s="187"/>
    </row>
    <row r="25" spans="1:10" ht="40.15" customHeight="1" thickBot="1" x14ac:dyDescent="0.25">
      <c r="A25" s="188" t="s">
        <v>21</v>
      </c>
      <c r="B25" s="176" t="s">
        <v>219</v>
      </c>
      <c r="C25" s="176" t="s">
        <v>276</v>
      </c>
      <c r="D25" s="189" t="s">
        <v>307</v>
      </c>
    </row>
    <row r="26" spans="1:10" ht="15" customHeight="1" thickTop="1" x14ac:dyDescent="0.2">
      <c r="A26" s="166" t="s">
        <v>220</v>
      </c>
      <c r="B26" s="271">
        <f>'A. Salaries'!H61*'B. Benefits'!B16</f>
        <v>0</v>
      </c>
      <c r="C26" s="190">
        <v>1</v>
      </c>
      <c r="D26" s="271">
        <f t="shared" ref="D26:D32" si="0">B26*C26</f>
        <v>0</v>
      </c>
      <c r="E26" s="11"/>
      <c r="F26" s="209"/>
    </row>
    <row r="27" spans="1:10" x14ac:dyDescent="0.2">
      <c r="A27" s="166" t="s">
        <v>221</v>
      </c>
      <c r="B27" s="271">
        <f>'A. Salaries'!H61*'B. Benefits'!B17</f>
        <v>0</v>
      </c>
      <c r="C27" s="190">
        <v>1</v>
      </c>
      <c r="D27" s="271">
        <f t="shared" si="0"/>
        <v>0</v>
      </c>
      <c r="E27" s="11"/>
      <c r="F27" s="209"/>
    </row>
    <row r="28" spans="1:10" x14ac:dyDescent="0.2">
      <c r="A28" s="166" t="s">
        <v>222</v>
      </c>
      <c r="B28" s="271">
        <f>'A. Salaries'!H61*'B. Benefits'!B18</f>
        <v>0</v>
      </c>
      <c r="C28" s="190">
        <v>1</v>
      </c>
      <c r="D28" s="271">
        <f t="shared" si="0"/>
        <v>0</v>
      </c>
      <c r="E28" s="11"/>
      <c r="F28" s="209"/>
    </row>
    <row r="29" spans="1:10" x14ac:dyDescent="0.2">
      <c r="A29" s="166" t="s">
        <v>223</v>
      </c>
      <c r="B29" s="271">
        <f>'A. Salaries'!D61*'B. Benefits'!B19</f>
        <v>0</v>
      </c>
      <c r="C29" s="190">
        <v>1</v>
      </c>
      <c r="D29" s="271">
        <f t="shared" si="0"/>
        <v>0</v>
      </c>
      <c r="E29" s="27"/>
      <c r="F29" s="209"/>
      <c r="H29" s="209"/>
    </row>
    <row r="30" spans="1:10" x14ac:dyDescent="0.2">
      <c r="A30" s="166" t="s">
        <v>224</v>
      </c>
      <c r="B30" s="271">
        <f>'A. Salaries'!D61*'B. Benefits'!B20</f>
        <v>0</v>
      </c>
      <c r="C30" s="190">
        <v>1</v>
      </c>
      <c r="D30" s="271">
        <f t="shared" si="0"/>
        <v>0</v>
      </c>
      <c r="E30" s="11"/>
      <c r="F30" s="209"/>
    </row>
    <row r="31" spans="1:10" x14ac:dyDescent="0.2">
      <c r="A31" s="181" t="s">
        <v>225</v>
      </c>
      <c r="B31" s="271">
        <f>'A. Salaries'!H61*'B. Benefits'!B21</f>
        <v>0</v>
      </c>
      <c r="C31" s="190">
        <v>1</v>
      </c>
      <c r="D31" s="271">
        <f t="shared" si="0"/>
        <v>0</v>
      </c>
      <c r="E31" s="11"/>
      <c r="F31" s="209"/>
    </row>
    <row r="32" spans="1:10" x14ac:dyDescent="0.2">
      <c r="A32" s="166" t="s">
        <v>278</v>
      </c>
      <c r="B32" s="271">
        <f>'A. Salaries'!D61*'B. Benefits'!B22</f>
        <v>0</v>
      </c>
      <c r="C32" s="190">
        <v>1</v>
      </c>
      <c r="D32" s="271">
        <f t="shared" si="0"/>
        <v>0</v>
      </c>
      <c r="E32" s="11"/>
      <c r="F32" s="209"/>
    </row>
    <row r="33" spans="1:6" ht="29.25" customHeight="1" thickBot="1" x14ac:dyDescent="0.25">
      <c r="A33" s="166"/>
      <c r="B33" s="191"/>
      <c r="C33" s="57" t="s">
        <v>22</v>
      </c>
      <c r="D33" s="192">
        <f>SUM(D26:D32)</f>
        <v>0</v>
      </c>
      <c r="E33" s="12"/>
      <c r="F33" s="209"/>
    </row>
    <row r="34" spans="1:6" ht="13.5" thickTop="1" x14ac:dyDescent="0.2">
      <c r="B34" s="11"/>
      <c r="C34" s="17"/>
      <c r="D34" s="12"/>
    </row>
    <row r="35" spans="1:6" x14ac:dyDescent="0.2">
      <c r="A35" s="256" t="s">
        <v>305</v>
      </c>
      <c r="B35" s="257"/>
      <c r="C35" s="258"/>
      <c r="D35" s="272">
        <f>+D33/'A. Salaries'!H61</f>
        <v>0</v>
      </c>
    </row>
    <row r="36" spans="1:6" x14ac:dyDescent="0.2">
      <c r="B36" s="11"/>
      <c r="C36" s="17"/>
      <c r="D36" s="12"/>
    </row>
    <row r="37" spans="1:6" ht="13.5" customHeight="1" x14ac:dyDescent="0.2">
      <c r="A37" s="307" t="s">
        <v>160</v>
      </c>
      <c r="B37" s="307"/>
      <c r="C37" s="307"/>
      <c r="D37" s="307"/>
      <c r="E37" s="53"/>
    </row>
    <row r="38" spans="1:6" ht="13.5" customHeight="1" x14ac:dyDescent="0.2">
      <c r="A38" s="305"/>
      <c r="B38" s="305"/>
      <c r="C38" s="305"/>
      <c r="D38" s="305"/>
      <c r="E38" s="53"/>
    </row>
    <row r="39" spans="1:6" ht="13.5" customHeight="1" x14ac:dyDescent="0.2">
      <c r="A39" s="305"/>
      <c r="B39" s="305"/>
      <c r="C39" s="305"/>
      <c r="D39" s="305"/>
      <c r="E39" s="53"/>
    </row>
    <row r="40" spans="1:6" ht="19.899999999999999" customHeight="1" x14ac:dyDescent="0.2">
      <c r="A40" s="251" t="s">
        <v>284</v>
      </c>
      <c r="B40" s="251"/>
      <c r="C40" s="251"/>
      <c r="D40" s="251"/>
      <c r="E40" s="37"/>
    </row>
    <row r="41" spans="1:6" ht="19.899999999999999" customHeight="1" x14ac:dyDescent="0.2">
      <c r="A41" s="251" t="s">
        <v>285</v>
      </c>
      <c r="B41" s="251"/>
      <c r="C41" s="251"/>
      <c r="D41" s="251"/>
      <c r="E41" s="37"/>
    </row>
    <row r="42" spans="1:6" ht="19.899999999999999" customHeight="1" x14ac:dyDescent="0.2">
      <c r="A42" s="251" t="s">
        <v>286</v>
      </c>
      <c r="B42" s="251"/>
      <c r="C42" s="251"/>
      <c r="D42" s="251"/>
      <c r="E42" s="37"/>
    </row>
    <row r="43" spans="1:6" ht="19.899999999999999" customHeight="1" x14ac:dyDescent="0.2">
      <c r="A43" s="251" t="s">
        <v>287</v>
      </c>
      <c r="B43" s="251"/>
      <c r="C43" s="251"/>
      <c r="D43" s="251"/>
      <c r="E43" s="37"/>
    </row>
    <row r="44" spans="1:6" ht="19.899999999999999" customHeight="1" x14ac:dyDescent="0.2">
      <c r="A44" s="251" t="s">
        <v>289</v>
      </c>
      <c r="B44" s="251"/>
      <c r="C44" s="251"/>
      <c r="D44" s="251"/>
      <c r="E44" s="37"/>
    </row>
    <row r="45" spans="1:6" ht="19.899999999999999" customHeight="1" x14ac:dyDescent="0.2">
      <c r="A45" s="251" t="s">
        <v>288</v>
      </c>
      <c r="B45" s="251"/>
      <c r="C45" s="251"/>
      <c r="D45" s="251"/>
      <c r="E45" s="37"/>
    </row>
    <row r="46" spans="1:6" ht="19.899999999999999" customHeight="1" x14ac:dyDescent="0.2">
      <c r="A46" s="251" t="s">
        <v>290</v>
      </c>
      <c r="B46" s="252"/>
      <c r="C46" s="252"/>
      <c r="D46" s="252"/>
    </row>
    <row r="47" spans="1:6" x14ac:dyDescent="0.2">
      <c r="A47" s="252"/>
      <c r="B47" s="252"/>
      <c r="C47" s="252"/>
      <c r="D47" s="252"/>
    </row>
  </sheetData>
  <sheetProtection selectLockedCells="1"/>
  <mergeCells count="12">
    <mergeCell ref="H15:J15"/>
    <mergeCell ref="A13:D13"/>
    <mergeCell ref="A38:D39"/>
    <mergeCell ref="A12:D12"/>
    <mergeCell ref="A1:D1"/>
    <mergeCell ref="A2:D2"/>
    <mergeCell ref="A37:D37"/>
    <mergeCell ref="A6:D6"/>
    <mergeCell ref="A8:D8"/>
    <mergeCell ref="A9:D9"/>
    <mergeCell ref="A10:D10"/>
    <mergeCell ref="A11:D11"/>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topLeftCell="A7" zoomScaleNormal="100" workbookViewId="0">
      <selection activeCell="A2" sqref="A2:F4"/>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8" width="10.28515625" bestFit="1" customWidth="1"/>
    <col min="9" max="10" width="9.85546875" bestFit="1" customWidth="1"/>
  </cols>
  <sheetData>
    <row r="1" spans="1:8" x14ac:dyDescent="0.2">
      <c r="A1" s="300">
        <f>+Summary!$A$1</f>
        <v>0</v>
      </c>
      <c r="B1" s="300"/>
      <c r="C1" s="300"/>
      <c r="D1" s="300"/>
      <c r="E1" s="300"/>
      <c r="F1" s="300"/>
    </row>
    <row r="2" spans="1:8" x14ac:dyDescent="0.2">
      <c r="A2" s="277" t="str">
        <f>Summary!A2</f>
        <v>ANNUAL PERIOD</v>
      </c>
      <c r="B2" s="277"/>
      <c r="C2" s="277"/>
      <c r="D2" s="277"/>
      <c r="E2" s="277"/>
      <c r="F2" s="277"/>
    </row>
    <row r="4" spans="1:8" x14ac:dyDescent="0.2">
      <c r="A4" s="279" t="str">
        <f>Summary!A4</f>
        <v>Adoption</v>
      </c>
      <c r="B4" s="279"/>
      <c r="C4" s="279"/>
      <c r="D4" s="279"/>
      <c r="E4" s="279"/>
      <c r="F4" s="279"/>
      <c r="G4" s="45"/>
    </row>
    <row r="5" spans="1:8" x14ac:dyDescent="0.2">
      <c r="A5" s="3"/>
      <c r="B5" s="3"/>
      <c r="C5" s="4"/>
    </row>
    <row r="6" spans="1:8" x14ac:dyDescent="0.2">
      <c r="A6" s="278" t="s">
        <v>141</v>
      </c>
      <c r="B6" s="313"/>
      <c r="C6" s="314"/>
      <c r="D6" s="314"/>
      <c r="E6" s="314"/>
      <c r="F6" s="314"/>
      <c r="G6" s="38"/>
    </row>
    <row r="7" spans="1:8" x14ac:dyDescent="0.2">
      <c r="A7" s="71"/>
      <c r="B7" s="75"/>
      <c r="C7" s="76"/>
      <c r="D7" s="76"/>
      <c r="E7" s="76"/>
      <c r="F7" s="76"/>
      <c r="G7" s="71"/>
    </row>
    <row r="8" spans="1:8" x14ac:dyDescent="0.2">
      <c r="A8" s="169" t="s">
        <v>291</v>
      </c>
      <c r="B8" s="28"/>
      <c r="C8" s="28"/>
      <c r="D8" s="28"/>
      <c r="E8" s="28"/>
      <c r="F8" s="28"/>
      <c r="G8" s="91"/>
      <c r="H8" s="28"/>
    </row>
    <row r="9" spans="1:8" x14ac:dyDescent="0.2">
      <c r="A9" s="46" t="s">
        <v>226</v>
      </c>
      <c r="B9" s="28"/>
      <c r="C9" s="28"/>
      <c r="D9" s="28"/>
      <c r="E9" s="28"/>
      <c r="F9" s="28"/>
      <c r="G9" s="91"/>
      <c r="H9" s="28"/>
    </row>
    <row r="10" spans="1:8" ht="12.75" customHeight="1" x14ac:dyDescent="0.2">
      <c r="A10" s="319" t="s">
        <v>227</v>
      </c>
      <c r="B10" s="319"/>
      <c r="C10" s="319"/>
      <c r="D10" s="319"/>
      <c r="E10" s="319"/>
      <c r="F10" s="28"/>
      <c r="G10" s="91"/>
      <c r="H10" s="28"/>
    </row>
    <row r="11" spans="1:8" x14ac:dyDescent="0.2">
      <c r="A11" s="169" t="s">
        <v>293</v>
      </c>
      <c r="B11" s="28"/>
      <c r="C11" s="28"/>
      <c r="D11" s="28"/>
      <c r="E11" s="28"/>
      <c r="F11" s="28"/>
      <c r="G11" s="91"/>
      <c r="H11" s="28"/>
    </row>
    <row r="12" spans="1:8" x14ac:dyDescent="0.2">
      <c r="A12" s="92" t="s">
        <v>203</v>
      </c>
      <c r="B12" s="93"/>
      <c r="C12" s="93"/>
      <c r="D12" s="93"/>
      <c r="E12" s="28"/>
      <c r="F12" s="28"/>
      <c r="G12" s="91"/>
      <c r="H12" s="28"/>
    </row>
    <row r="13" spans="1:8" x14ac:dyDescent="0.2">
      <c r="A13" s="170" t="s">
        <v>255</v>
      </c>
      <c r="B13" s="28"/>
      <c r="C13" s="28"/>
      <c r="D13" s="28"/>
      <c r="E13" s="28"/>
      <c r="F13" s="28"/>
      <c r="G13" s="28"/>
      <c r="H13" s="28"/>
    </row>
    <row r="14" spans="1:8" x14ac:dyDescent="0.2">
      <c r="A14" s="92" t="s">
        <v>205</v>
      </c>
      <c r="B14" s="92"/>
      <c r="C14" s="92"/>
      <c r="D14" s="92"/>
      <c r="E14" s="92"/>
      <c r="F14" s="92"/>
      <c r="G14" s="28"/>
      <c r="H14" s="28"/>
    </row>
    <row r="15" spans="1:8" x14ac:dyDescent="0.2">
      <c r="A15" s="92" t="s">
        <v>206</v>
      </c>
      <c r="B15" s="92"/>
      <c r="C15" s="92"/>
      <c r="D15" s="92"/>
      <c r="E15" s="92"/>
      <c r="F15" s="92"/>
      <c r="G15" s="28"/>
      <c r="H15" s="28"/>
    </row>
    <row r="16" spans="1:8" x14ac:dyDescent="0.2">
      <c r="A16" s="92" t="s">
        <v>228</v>
      </c>
      <c r="B16" s="92"/>
      <c r="C16" s="92"/>
      <c r="D16" s="92"/>
      <c r="E16" s="92"/>
      <c r="F16" s="92"/>
      <c r="G16" s="28"/>
      <c r="H16" s="28"/>
    </row>
    <row r="17" spans="1:16" x14ac:dyDescent="0.2">
      <c r="A17" s="304" t="s">
        <v>312</v>
      </c>
      <c r="B17" s="304"/>
      <c r="C17" s="304"/>
      <c r="D17" s="304"/>
      <c r="E17" s="92"/>
      <c r="F17" s="92"/>
      <c r="G17" s="28"/>
      <c r="H17" s="28"/>
    </row>
    <row r="18" spans="1:16" ht="13.5" thickBot="1" x14ac:dyDescent="0.25">
      <c r="A18" s="14"/>
      <c r="B18" s="14"/>
      <c r="C18" s="14"/>
      <c r="D18" s="14"/>
      <c r="E18" s="14"/>
      <c r="F18" s="14"/>
    </row>
    <row r="19" spans="1:16" ht="13.5" thickTop="1" x14ac:dyDescent="0.2">
      <c r="A19" s="312" t="s">
        <v>0</v>
      </c>
      <c r="B19" s="312"/>
      <c r="C19" s="85" t="s">
        <v>1</v>
      </c>
      <c r="D19" s="2" t="s">
        <v>2</v>
      </c>
      <c r="E19" s="85" t="s">
        <v>3</v>
      </c>
      <c r="F19" s="85" t="s">
        <v>199</v>
      </c>
    </row>
    <row r="20" spans="1:16" x14ac:dyDescent="0.2">
      <c r="A20" s="316"/>
      <c r="B20" s="317"/>
      <c r="C20" s="86"/>
      <c r="D20" s="318" t="s">
        <v>161</v>
      </c>
      <c r="E20" s="310" t="s">
        <v>292</v>
      </c>
      <c r="F20" s="67"/>
      <c r="H20" s="301" t="s">
        <v>311</v>
      </c>
      <c r="I20" s="302"/>
      <c r="J20" s="303"/>
    </row>
    <row r="21" spans="1:16" ht="45" customHeight="1" thickBot="1" x14ac:dyDescent="0.25">
      <c r="A21" s="315" t="s">
        <v>159</v>
      </c>
      <c r="B21" s="284"/>
      <c r="C21" s="70" t="s">
        <v>71</v>
      </c>
      <c r="D21" s="315"/>
      <c r="E21" s="311"/>
      <c r="F21" s="72" t="s">
        <v>170</v>
      </c>
      <c r="G21" s="229"/>
      <c r="H21" s="255">
        <v>44742</v>
      </c>
      <c r="I21" s="255">
        <v>44377</v>
      </c>
      <c r="J21" s="255">
        <v>44012</v>
      </c>
      <c r="K21" s="79"/>
      <c r="L21" s="80"/>
      <c r="M21" s="81"/>
      <c r="N21" s="82"/>
      <c r="O21" s="82"/>
      <c r="P21" s="82"/>
    </row>
    <row r="22" spans="1:16" ht="18.75" customHeight="1" thickTop="1" x14ac:dyDescent="0.2">
      <c r="A22" s="322" t="s">
        <v>163</v>
      </c>
      <c r="B22" s="322"/>
      <c r="C22" s="47">
        <v>0.44500000000000001</v>
      </c>
      <c r="D22" s="130"/>
      <c r="E22" s="130"/>
      <c r="F22" s="106">
        <f>E22*D22*C22</f>
        <v>0</v>
      </c>
      <c r="G22" s="224"/>
      <c r="H22" s="178"/>
      <c r="I22" s="178"/>
      <c r="J22" s="178"/>
      <c r="K22" s="79"/>
      <c r="L22" s="78"/>
      <c r="M22" s="81"/>
      <c r="N22" s="82"/>
      <c r="O22" s="82"/>
      <c r="P22" s="82"/>
    </row>
    <row r="23" spans="1:16" ht="18.75" customHeight="1" x14ac:dyDescent="0.2">
      <c r="A23" s="322" t="s">
        <v>164</v>
      </c>
      <c r="B23" s="322"/>
      <c r="C23" s="47">
        <v>0.44500000000000001</v>
      </c>
      <c r="D23" s="131"/>
      <c r="E23" s="131"/>
      <c r="F23" s="106">
        <f>E23*D23*C23</f>
        <v>0</v>
      </c>
      <c r="G23" s="224"/>
      <c r="H23" s="178"/>
      <c r="I23" s="178"/>
      <c r="J23" s="178"/>
    </row>
    <row r="24" spans="1:16" ht="18.75" customHeight="1" x14ac:dyDescent="0.2">
      <c r="A24" s="323" t="s">
        <v>165</v>
      </c>
      <c r="B24" s="324"/>
      <c r="C24" s="47">
        <v>0.44500000000000001</v>
      </c>
      <c r="D24" s="130"/>
      <c r="E24" s="130"/>
      <c r="F24" s="106">
        <f>E24*D24*C24</f>
        <v>0</v>
      </c>
      <c r="G24" s="224"/>
      <c r="H24" s="178"/>
      <c r="I24" s="178"/>
      <c r="J24" s="178"/>
    </row>
    <row r="25" spans="1:16" x14ac:dyDescent="0.2">
      <c r="A25" s="324"/>
      <c r="B25" s="324"/>
      <c r="D25" s="48"/>
      <c r="E25" s="49"/>
      <c r="F25" s="49"/>
      <c r="G25" s="224"/>
      <c r="H25" s="259"/>
      <c r="I25" s="259"/>
      <c r="J25" s="259"/>
    </row>
    <row r="26" spans="1:16" x14ac:dyDescent="0.2">
      <c r="D26" s="48"/>
      <c r="E26" s="107">
        <f>SUM(E22:E24)</f>
        <v>0</v>
      </c>
      <c r="F26" s="108">
        <f>SUM(F22:F24)</f>
        <v>0</v>
      </c>
      <c r="G26" s="224"/>
      <c r="H26" s="108">
        <f>SUM(H22:H24)</f>
        <v>0</v>
      </c>
      <c r="I26" s="108">
        <f>SUM(I22:I24)</f>
        <v>0</v>
      </c>
      <c r="J26" s="108">
        <f>SUM(J22:J24)</f>
        <v>0</v>
      </c>
    </row>
    <row r="27" spans="1:16" x14ac:dyDescent="0.2">
      <c r="F27" s="12"/>
      <c r="G27" s="224"/>
      <c r="H27" s="259"/>
      <c r="I27" s="259"/>
      <c r="J27" s="259"/>
    </row>
    <row r="28" spans="1:16" x14ac:dyDescent="0.2">
      <c r="A28" s="325" t="s">
        <v>204</v>
      </c>
      <c r="B28" s="325"/>
      <c r="C28" s="325"/>
      <c r="D28" s="325"/>
      <c r="E28" s="325"/>
      <c r="F28" s="132"/>
      <c r="G28" s="224"/>
      <c r="H28" s="178"/>
      <c r="I28" s="178"/>
      <c r="J28" s="178"/>
    </row>
    <row r="29" spans="1:16" x14ac:dyDescent="0.2">
      <c r="A29" s="326" t="s">
        <v>259</v>
      </c>
      <c r="B29" s="325"/>
      <c r="C29" s="325"/>
      <c r="D29" s="325"/>
      <c r="E29" s="325"/>
      <c r="F29" s="132"/>
      <c r="G29" s="224"/>
      <c r="H29" s="178"/>
      <c r="I29" s="178"/>
      <c r="J29" s="178"/>
    </row>
    <row r="30" spans="1:16" x14ac:dyDescent="0.2">
      <c r="A30" s="326" t="s">
        <v>258</v>
      </c>
      <c r="B30" s="325"/>
      <c r="C30" s="325"/>
      <c r="D30" s="325"/>
      <c r="E30" s="325"/>
      <c r="F30" s="132"/>
      <c r="G30" s="224"/>
      <c r="H30" s="178"/>
      <c r="I30" s="178"/>
      <c r="J30" s="178"/>
    </row>
    <row r="31" spans="1:16" x14ac:dyDescent="0.2">
      <c r="A31" s="326" t="s">
        <v>257</v>
      </c>
      <c r="B31" s="325"/>
      <c r="C31" s="325"/>
      <c r="D31" s="325"/>
      <c r="E31" s="325"/>
      <c r="F31" s="132"/>
      <c r="G31" s="224"/>
      <c r="H31" s="178"/>
      <c r="I31" s="178"/>
      <c r="J31" s="178"/>
    </row>
    <row r="32" spans="1:16" ht="15" x14ac:dyDescent="0.25">
      <c r="A32" s="69"/>
      <c r="B32" s="69"/>
      <c r="C32" s="69"/>
      <c r="D32" s="69"/>
      <c r="E32" s="54" t="s">
        <v>22</v>
      </c>
      <c r="F32" s="105">
        <f>SUM(F26:F31)</f>
        <v>0</v>
      </c>
      <c r="G32" s="54" t="s">
        <v>22</v>
      </c>
      <c r="H32" s="105">
        <f>SUM(H26:H31)</f>
        <v>0</v>
      </c>
      <c r="I32" s="105">
        <f>SUM(I26:I31)</f>
        <v>0</v>
      </c>
      <c r="J32" s="105">
        <f>SUM(J26:J31)</f>
        <v>0</v>
      </c>
    </row>
    <row r="33" spans="1:7" ht="27" customHeight="1" x14ac:dyDescent="0.2">
      <c r="A33" s="328" t="s">
        <v>256</v>
      </c>
      <c r="B33" s="328"/>
      <c r="C33" s="328"/>
      <c r="D33" s="328"/>
      <c r="E33" s="328"/>
      <c r="F33" s="328"/>
    </row>
    <row r="34" spans="1:7" ht="38.25" customHeight="1" x14ac:dyDescent="0.2">
      <c r="A34" s="327" t="s">
        <v>260</v>
      </c>
      <c r="B34" s="327"/>
      <c r="C34" s="327"/>
      <c r="D34" s="327"/>
      <c r="E34" s="327"/>
      <c r="F34" s="327"/>
    </row>
    <row r="35" spans="1:7" x14ac:dyDescent="0.2">
      <c r="A35" s="39" t="s">
        <v>162</v>
      </c>
    </row>
    <row r="36" spans="1:7" s="1" customFormat="1" x14ac:dyDescent="0.2">
      <c r="A36" s="320"/>
      <c r="B36" s="321"/>
      <c r="C36" s="321"/>
      <c r="D36" s="321"/>
      <c r="E36" s="321"/>
      <c r="F36" s="321"/>
      <c r="G36" s="321"/>
    </row>
    <row r="37" spans="1:7" x14ac:dyDescent="0.2">
      <c r="A37" s="321"/>
      <c r="B37" s="321"/>
      <c r="C37" s="321"/>
      <c r="D37" s="321"/>
      <c r="E37" s="321"/>
      <c r="F37" s="321"/>
      <c r="G37" s="321"/>
    </row>
    <row r="38" spans="1:7" x14ac:dyDescent="0.2">
      <c r="A38" s="321"/>
      <c r="B38" s="321"/>
      <c r="C38" s="321"/>
      <c r="D38" s="321"/>
      <c r="E38" s="321"/>
      <c r="F38" s="321"/>
      <c r="G38" s="321"/>
    </row>
    <row r="39" spans="1:7" x14ac:dyDescent="0.2">
      <c r="A39" s="321"/>
      <c r="B39" s="321"/>
      <c r="C39" s="321"/>
      <c r="D39" s="321"/>
      <c r="E39" s="321"/>
      <c r="F39" s="321"/>
      <c r="G39" s="321"/>
    </row>
    <row r="40" spans="1:7" x14ac:dyDescent="0.2">
      <c r="B40" s="37"/>
      <c r="C40" s="11"/>
      <c r="D40" s="41"/>
    </row>
    <row r="41" spans="1:7" x14ac:dyDescent="0.2">
      <c r="B41" s="18"/>
      <c r="C41" s="11"/>
      <c r="D41" s="41"/>
    </row>
    <row r="42" spans="1:7" x14ac:dyDescent="0.2">
      <c r="B42" s="37"/>
      <c r="C42" s="11"/>
      <c r="D42" s="41"/>
    </row>
  </sheetData>
  <sheetProtection selectLockedCells="1"/>
  <mergeCells count="22">
    <mergeCell ref="A36:G39"/>
    <mergeCell ref="A22:B22"/>
    <mergeCell ref="A23:B23"/>
    <mergeCell ref="A24:B25"/>
    <mergeCell ref="A28:E28"/>
    <mergeCell ref="A29:E29"/>
    <mergeCell ref="A30:E30"/>
    <mergeCell ref="A31:E31"/>
    <mergeCell ref="A34:F34"/>
    <mergeCell ref="A33:F33"/>
    <mergeCell ref="H20:J20"/>
    <mergeCell ref="A17:D17"/>
    <mergeCell ref="E20:E21"/>
    <mergeCell ref="A19:B19"/>
    <mergeCell ref="A1:F1"/>
    <mergeCell ref="A2:F2"/>
    <mergeCell ref="A6:F6"/>
    <mergeCell ref="A21:B21"/>
    <mergeCell ref="A20:B20"/>
    <mergeCell ref="A4:F4"/>
    <mergeCell ref="D20:D21"/>
    <mergeCell ref="A10:E10"/>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f>+Summary!$A$1</f>
        <v>0</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f>+Summary!$A$1</f>
        <v>0</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307" t="s">
        <v>122</v>
      </c>
      <c r="B29" s="329"/>
      <c r="C29" s="329"/>
      <c r="D29" s="329"/>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A2" sqref="A2:F4"/>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0.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00">
        <f>+Summary!$A$1</f>
        <v>0</v>
      </c>
      <c r="B1" s="300"/>
      <c r="C1" s="300"/>
      <c r="D1" s="300"/>
      <c r="E1" s="221"/>
    </row>
    <row r="2" spans="1:8" x14ac:dyDescent="0.2">
      <c r="A2" s="277" t="str">
        <f>Summary!$A$2</f>
        <v>ANNUAL PERIOD</v>
      </c>
      <c r="B2" s="277"/>
      <c r="C2" s="277"/>
      <c r="D2" s="277"/>
      <c r="E2" s="277"/>
      <c r="F2" s="277"/>
    </row>
    <row r="3" spans="1:8" ht="20.100000000000001" customHeight="1" x14ac:dyDescent="0.2"/>
    <row r="4" spans="1:8" x14ac:dyDescent="0.2">
      <c r="A4" s="279" t="str">
        <f>Summary!$A$4</f>
        <v>Adoption</v>
      </c>
      <c r="B4" s="279"/>
      <c r="C4" s="279"/>
      <c r="D4" s="279"/>
      <c r="E4" s="279"/>
      <c r="F4" s="279"/>
    </row>
    <row r="5" spans="1:8" x14ac:dyDescent="0.2">
      <c r="A5" s="3"/>
      <c r="B5" s="4"/>
      <c r="C5" s="4"/>
      <c r="D5" s="4"/>
      <c r="E5" s="4"/>
    </row>
    <row r="6" spans="1:8" x14ac:dyDescent="0.2">
      <c r="A6" s="5" t="s">
        <v>229</v>
      </c>
      <c r="B6" s="4"/>
      <c r="C6" s="4"/>
      <c r="D6" s="4"/>
      <c r="E6" s="4"/>
    </row>
    <row r="7" spans="1:8" x14ac:dyDescent="0.2">
      <c r="A7" s="6"/>
      <c r="B7" s="4"/>
      <c r="C7" s="4"/>
      <c r="D7" s="4"/>
      <c r="E7" s="4"/>
    </row>
    <row r="8" spans="1:8" x14ac:dyDescent="0.2">
      <c r="A8" s="7" t="s">
        <v>168</v>
      </c>
      <c r="B8" s="4"/>
      <c r="C8" s="4"/>
      <c r="D8" s="4"/>
      <c r="E8" s="4"/>
    </row>
    <row r="9" spans="1:8" x14ac:dyDescent="0.2">
      <c r="A9" s="175" t="s">
        <v>272</v>
      </c>
      <c r="B9" s="4"/>
      <c r="C9" s="4"/>
      <c r="D9" s="4"/>
      <c r="E9" s="4"/>
    </row>
    <row r="10" spans="1:8" ht="15" customHeight="1" x14ac:dyDescent="0.2">
      <c r="A10" s="306" t="s">
        <v>169</v>
      </c>
      <c r="B10" s="306"/>
      <c r="C10" s="306"/>
      <c r="D10" s="306"/>
      <c r="E10" s="220"/>
    </row>
    <row r="11" spans="1:8" x14ac:dyDescent="0.2">
      <c r="A11" s="7" t="s">
        <v>207</v>
      </c>
      <c r="B11" s="4"/>
      <c r="C11" s="4"/>
      <c r="D11" s="4"/>
      <c r="E11" s="4"/>
    </row>
    <row r="12" spans="1:8" x14ac:dyDescent="0.2">
      <c r="A12" s="304" t="s">
        <v>313</v>
      </c>
      <c r="B12" s="304"/>
      <c r="C12" s="304"/>
      <c r="D12" s="304"/>
      <c r="E12" s="4"/>
    </row>
    <row r="13" spans="1:8" ht="15" customHeight="1" thickBot="1" x14ac:dyDescent="0.25">
      <c r="A13" s="8"/>
      <c r="B13" s="9"/>
      <c r="C13" s="9"/>
      <c r="D13" s="9"/>
      <c r="E13" s="225"/>
    </row>
    <row r="14" spans="1:8" ht="13.5" thickTop="1" x14ac:dyDescent="0.2">
      <c r="A14" s="2" t="s">
        <v>0</v>
      </c>
      <c r="B14" s="2" t="s">
        <v>1</v>
      </c>
      <c r="C14" s="2" t="s">
        <v>2</v>
      </c>
      <c r="D14" s="2" t="s">
        <v>3</v>
      </c>
      <c r="E14" s="2"/>
      <c r="F14" s="301" t="s">
        <v>314</v>
      </c>
      <c r="G14" s="302"/>
      <c r="H14" s="303"/>
    </row>
    <row r="15" spans="1:8" ht="39" thickBot="1" x14ac:dyDescent="0.25">
      <c r="A15" s="103" t="s">
        <v>167</v>
      </c>
      <c r="B15" s="102" t="s">
        <v>143</v>
      </c>
      <c r="C15" s="103" t="s">
        <v>192</v>
      </c>
      <c r="D15" s="103" t="s">
        <v>208</v>
      </c>
      <c r="E15" s="228"/>
      <c r="F15" s="255">
        <v>44742</v>
      </c>
      <c r="G15" s="255">
        <v>44377</v>
      </c>
      <c r="H15" s="255">
        <v>44012</v>
      </c>
    </row>
    <row r="16" spans="1:8" ht="13.5" thickTop="1" x14ac:dyDescent="0.2">
      <c r="A16" s="201"/>
      <c r="B16" s="204"/>
      <c r="C16" s="134"/>
      <c r="D16" s="198">
        <f t="shared" ref="D16:D21" si="0">+B16*C16</f>
        <v>0</v>
      </c>
      <c r="E16" s="230"/>
      <c r="F16" s="178"/>
      <c r="G16" s="178"/>
      <c r="H16" s="178"/>
    </row>
    <row r="17" spans="1:8" x14ac:dyDescent="0.2">
      <c r="A17" s="201"/>
      <c r="B17" s="204"/>
      <c r="C17" s="134"/>
      <c r="D17" s="198">
        <f t="shared" si="0"/>
        <v>0</v>
      </c>
      <c r="E17" s="231"/>
      <c r="F17" s="178"/>
      <c r="G17" s="178"/>
      <c r="H17" s="178"/>
    </row>
    <row r="18" spans="1:8" x14ac:dyDescent="0.2">
      <c r="A18" s="199"/>
      <c r="B18" s="205"/>
      <c r="C18" s="137"/>
      <c r="D18" s="206">
        <f t="shared" si="0"/>
        <v>0</v>
      </c>
      <c r="E18" s="231"/>
      <c r="F18" s="178"/>
      <c r="G18" s="178"/>
      <c r="H18" s="178"/>
    </row>
    <row r="19" spans="1:8" x14ac:dyDescent="0.2">
      <c r="A19" s="199"/>
      <c r="B19" s="205"/>
      <c r="C19" s="137"/>
      <c r="D19" s="206">
        <f t="shared" si="0"/>
        <v>0</v>
      </c>
      <c r="E19" s="231"/>
      <c r="F19" s="178"/>
      <c r="G19" s="178"/>
      <c r="H19" s="178"/>
    </row>
    <row r="20" spans="1:8" x14ac:dyDescent="0.2">
      <c r="A20" s="199"/>
      <c r="B20" s="205"/>
      <c r="C20" s="137"/>
      <c r="D20" s="206">
        <f t="shared" si="0"/>
        <v>0</v>
      </c>
      <c r="E20" s="231"/>
      <c r="F20" s="178"/>
      <c r="G20" s="178"/>
      <c r="H20" s="178"/>
    </row>
    <row r="21" spans="1:8" x14ac:dyDescent="0.2">
      <c r="A21" s="199"/>
      <c r="B21" s="202"/>
      <c r="C21" s="203"/>
      <c r="D21" s="206">
        <f t="shared" si="0"/>
        <v>0</v>
      </c>
      <c r="E21" s="231"/>
    </row>
    <row r="22" spans="1:8" ht="27" customHeight="1" thickBot="1" x14ac:dyDescent="0.25">
      <c r="B22" s="55"/>
      <c r="C22" s="57" t="s">
        <v>22</v>
      </c>
      <c r="D22" s="121">
        <f>SUM(D16:D21)</f>
        <v>0</v>
      </c>
      <c r="E22" s="57" t="s">
        <v>22</v>
      </c>
      <c r="F22" s="260">
        <f>SUM(F16:F20)</f>
        <v>0</v>
      </c>
      <c r="G22" s="260">
        <f>SUM(G16:G20)</f>
        <v>0</v>
      </c>
      <c r="H22" s="260">
        <f>SUM(H16:H20)</f>
        <v>0</v>
      </c>
    </row>
    <row r="23" spans="1:8" ht="13.5" thickTop="1" x14ac:dyDescent="0.2">
      <c r="B23" s="20"/>
      <c r="C23" s="15"/>
      <c r="D23" s="21"/>
      <c r="E23" s="232"/>
      <c r="F23" s="66"/>
      <c r="G23" s="66"/>
      <c r="H23" s="66"/>
    </row>
    <row r="24" spans="1:8" ht="27" customHeight="1" x14ac:dyDescent="0.2">
      <c r="A24" s="307" t="s">
        <v>171</v>
      </c>
      <c r="B24" s="307"/>
      <c r="C24" s="307"/>
      <c r="D24" s="307"/>
      <c r="E24" s="222"/>
    </row>
    <row r="25" spans="1:8" x14ac:dyDescent="0.2">
      <c r="A25" s="320"/>
      <c r="B25" s="321"/>
      <c r="C25" s="321"/>
      <c r="D25" s="321"/>
    </row>
    <row r="26" spans="1:8" x14ac:dyDescent="0.2">
      <c r="A26" s="321"/>
      <c r="B26" s="321"/>
      <c r="C26" s="321"/>
      <c r="D26" s="321"/>
    </row>
    <row r="27" spans="1:8" x14ac:dyDescent="0.2">
      <c r="A27" s="321"/>
      <c r="B27" s="321"/>
      <c r="C27" s="321"/>
      <c r="D27" s="321"/>
    </row>
    <row r="28" spans="1:8" x14ac:dyDescent="0.2">
      <c r="A28" s="321"/>
      <c r="B28" s="321"/>
      <c r="C28" s="321"/>
      <c r="D28" s="321"/>
    </row>
    <row r="29" spans="1:8" x14ac:dyDescent="0.2">
      <c r="A29" s="321"/>
      <c r="B29" s="321"/>
      <c r="C29" s="321"/>
      <c r="D29" s="321"/>
    </row>
    <row r="30" spans="1:8" x14ac:dyDescent="0.2">
      <c r="A30" s="321"/>
      <c r="B30" s="321"/>
      <c r="C30" s="321"/>
      <c r="D30" s="321"/>
    </row>
    <row r="31" spans="1:8" x14ac:dyDescent="0.2">
      <c r="A31" s="321"/>
      <c r="B31" s="321"/>
      <c r="C31" s="321"/>
      <c r="D31" s="321"/>
    </row>
  </sheetData>
  <sheetProtection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29" t="s">
        <v>122</v>
      </c>
      <c r="B30" s="329"/>
      <c r="C30" s="329"/>
      <c r="D30" s="329"/>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workbookViewId="0">
      <selection activeCell="G15" sqref="G15"/>
    </sheetView>
  </sheetViews>
  <sheetFormatPr defaultRowHeight="12.75" x14ac:dyDescent="0.2"/>
  <cols>
    <col min="1" max="1" width="37.140625" customWidth="1"/>
    <col min="2" max="2" width="16.85546875" customWidth="1"/>
    <col min="3" max="3" width="18.7109375" customWidth="1"/>
    <col min="4" max="4" width="23.140625" customWidth="1"/>
    <col min="6" max="6" width="10.42578125" bestFit="1" customWidth="1"/>
    <col min="7" max="8" width="9.5703125" bestFit="1" customWidth="1"/>
  </cols>
  <sheetData>
    <row r="1" spans="1:8" x14ac:dyDescent="0.2">
      <c r="A1" s="300">
        <f>+Summary!$A$1</f>
        <v>0</v>
      </c>
      <c r="B1" s="300"/>
      <c r="C1" s="300"/>
      <c r="D1" s="300"/>
    </row>
    <row r="2" spans="1:8" x14ac:dyDescent="0.2">
      <c r="A2" s="277" t="str">
        <f>Summary!$A$2</f>
        <v>ANNUAL PERIOD</v>
      </c>
      <c r="B2" s="277"/>
      <c r="C2" s="277"/>
      <c r="D2" s="277"/>
      <c r="E2" s="277"/>
      <c r="F2" s="277"/>
    </row>
    <row r="3" spans="1:8" ht="20.100000000000001" customHeight="1" x14ac:dyDescent="0.2"/>
    <row r="4" spans="1:8" x14ac:dyDescent="0.2">
      <c r="A4" s="279" t="str">
        <f>Summary!$A$4</f>
        <v>Adoption</v>
      </c>
      <c r="B4" s="279"/>
      <c r="C4" s="279"/>
      <c r="D4" s="279"/>
      <c r="E4" s="279"/>
      <c r="F4" s="279"/>
    </row>
    <row r="5" spans="1:8" x14ac:dyDescent="0.2">
      <c r="A5" s="4"/>
      <c r="B5" s="4"/>
      <c r="C5" s="4"/>
      <c r="D5" s="4"/>
    </row>
    <row r="6" spans="1:8" x14ac:dyDescent="0.2">
      <c r="A6" s="5" t="s">
        <v>310</v>
      </c>
      <c r="B6" s="4"/>
      <c r="C6" s="4"/>
      <c r="D6" s="4"/>
    </row>
    <row r="7" spans="1:8" x14ac:dyDescent="0.2">
      <c r="B7" s="4"/>
      <c r="C7" s="4"/>
      <c r="D7" s="4"/>
    </row>
    <row r="8" spans="1:8" ht="15" customHeight="1" x14ac:dyDescent="0.2">
      <c r="A8" s="330" t="s">
        <v>295</v>
      </c>
      <c r="B8" s="330"/>
      <c r="C8" s="330"/>
      <c r="D8" s="330"/>
    </row>
    <row r="9" spans="1:8" ht="15" customHeight="1" x14ac:dyDescent="0.2">
      <c r="A9" s="330" t="s">
        <v>294</v>
      </c>
      <c r="B9" s="330"/>
      <c r="C9" s="330"/>
      <c r="D9" s="77"/>
    </row>
    <row r="10" spans="1:8" ht="15" customHeight="1" x14ac:dyDescent="0.2">
      <c r="A10" s="46" t="s">
        <v>169</v>
      </c>
      <c r="B10" s="28"/>
      <c r="C10" s="28"/>
      <c r="D10" s="28"/>
    </row>
    <row r="11" spans="1:8" ht="15" customHeight="1" x14ac:dyDescent="0.2">
      <c r="A11" s="169" t="s">
        <v>309</v>
      </c>
      <c r="B11" s="28"/>
      <c r="C11" s="28"/>
      <c r="D11" s="28"/>
    </row>
    <row r="12" spans="1:8" ht="15" customHeight="1" x14ac:dyDescent="0.2">
      <c r="A12" s="304" t="s">
        <v>313</v>
      </c>
      <c r="B12" s="304"/>
      <c r="C12" s="304"/>
      <c r="D12" s="304"/>
    </row>
    <row r="13" spans="1:8" ht="14.25" customHeight="1" thickBot="1" x14ac:dyDescent="0.25">
      <c r="A13" s="94"/>
      <c r="B13" s="95"/>
      <c r="C13" s="95"/>
      <c r="D13" s="95"/>
    </row>
    <row r="14" spans="1:8" ht="13.5" thickTop="1" x14ac:dyDescent="0.2">
      <c r="A14" s="101" t="s">
        <v>0</v>
      </c>
      <c r="B14" s="101" t="s">
        <v>1</v>
      </c>
      <c r="C14" s="101" t="s">
        <v>2</v>
      </c>
      <c r="D14" s="101" t="s">
        <v>3</v>
      </c>
      <c r="F14" s="301" t="s">
        <v>314</v>
      </c>
      <c r="G14" s="302"/>
      <c r="H14" s="303"/>
    </row>
    <row r="15" spans="1:8" ht="26.25" thickBot="1" x14ac:dyDescent="0.25">
      <c r="A15" s="102" t="s">
        <v>144</v>
      </c>
      <c r="B15" s="102" t="s">
        <v>23</v>
      </c>
      <c r="C15" s="103" t="s">
        <v>192</v>
      </c>
      <c r="D15" s="103" t="s">
        <v>170</v>
      </c>
      <c r="F15" s="255">
        <v>44742</v>
      </c>
      <c r="G15" s="255">
        <v>44377</v>
      </c>
      <c r="H15" s="255">
        <v>44012</v>
      </c>
    </row>
    <row r="16" spans="1:8" ht="13.5" thickTop="1" x14ac:dyDescent="0.2">
      <c r="A16" s="200"/>
      <c r="B16" s="133"/>
      <c r="C16" s="139"/>
      <c r="D16" s="119">
        <f t="shared" ref="D16:D21" si="0">B16*C16</f>
        <v>0</v>
      </c>
      <c r="E16" s="223"/>
      <c r="F16" s="178"/>
      <c r="G16" s="178"/>
      <c r="H16" s="178"/>
    </row>
    <row r="17" spans="1:8" x14ac:dyDescent="0.2">
      <c r="A17" s="193"/>
      <c r="B17" s="136"/>
      <c r="C17" s="140"/>
      <c r="D17" s="118">
        <f t="shared" si="0"/>
        <v>0</v>
      </c>
      <c r="E17" s="223"/>
      <c r="F17" s="178"/>
      <c r="G17" s="178"/>
      <c r="H17" s="178"/>
    </row>
    <row r="18" spans="1:8" x14ac:dyDescent="0.2">
      <c r="A18" s="128"/>
      <c r="B18" s="136"/>
      <c r="C18" s="140"/>
      <c r="D18" s="118">
        <f t="shared" si="0"/>
        <v>0</v>
      </c>
      <c r="F18" s="178"/>
      <c r="G18" s="178"/>
      <c r="H18" s="178"/>
    </row>
    <row r="19" spans="1:8" x14ac:dyDescent="0.2">
      <c r="A19" s="129"/>
      <c r="B19" s="136"/>
      <c r="C19" s="140"/>
      <c r="D19" s="118">
        <f t="shared" si="0"/>
        <v>0</v>
      </c>
      <c r="F19" s="178"/>
      <c r="G19" s="178"/>
      <c r="H19" s="178"/>
    </row>
    <row r="20" spans="1:8" x14ac:dyDescent="0.2">
      <c r="A20" s="129"/>
      <c r="B20" s="136"/>
      <c r="C20" s="140"/>
      <c r="D20" s="118">
        <f t="shared" si="0"/>
        <v>0</v>
      </c>
      <c r="F20" s="178"/>
      <c r="G20" s="178"/>
      <c r="H20" s="178"/>
    </row>
    <row r="21" spans="1:8" x14ac:dyDescent="0.2">
      <c r="A21" s="129"/>
      <c r="B21" s="136"/>
      <c r="C21" s="140"/>
      <c r="D21" s="118">
        <f t="shared" si="0"/>
        <v>0</v>
      </c>
      <c r="F21" s="178"/>
      <c r="G21" s="178"/>
      <c r="H21" s="178"/>
    </row>
    <row r="22" spans="1:8" x14ac:dyDescent="0.2">
      <c r="A22" s="129"/>
      <c r="B22" s="136"/>
      <c r="C22" s="141"/>
      <c r="D22" s="118"/>
      <c r="F22" s="178"/>
      <c r="G22" s="178"/>
      <c r="H22" s="178"/>
    </row>
    <row r="23" spans="1:8" s="39" customFormat="1" ht="28.5" customHeight="1" thickBot="1" x14ac:dyDescent="0.25">
      <c r="B23" s="56"/>
      <c r="C23" s="57" t="s">
        <v>22</v>
      </c>
      <c r="D23" s="117">
        <f>SUM(D16:D22)</f>
        <v>0</v>
      </c>
      <c r="E23" s="57" t="s">
        <v>22</v>
      </c>
      <c r="F23" s="117">
        <f>SUM(F16:F22)</f>
        <v>0</v>
      </c>
      <c r="G23" s="117">
        <f>SUM(G16:G22)</f>
        <v>0</v>
      </c>
      <c r="H23" s="117">
        <f>SUM(H16:H22)</f>
        <v>0</v>
      </c>
    </row>
    <row r="24" spans="1:8" ht="13.5" thickTop="1" x14ac:dyDescent="0.2">
      <c r="A24" s="331"/>
      <c r="B24" s="331"/>
      <c r="C24" s="331"/>
      <c r="D24" s="331"/>
    </row>
    <row r="25" spans="1:8" ht="29.25" customHeight="1" x14ac:dyDescent="0.2">
      <c r="A25" s="307" t="s">
        <v>230</v>
      </c>
      <c r="B25" s="307"/>
      <c r="C25" s="307"/>
      <c r="D25" s="307"/>
    </row>
    <row r="26" spans="1:8" x14ac:dyDescent="0.2">
      <c r="A26" s="321"/>
      <c r="B26" s="321"/>
      <c r="C26" s="321"/>
      <c r="D26" s="321"/>
    </row>
    <row r="27" spans="1:8" x14ac:dyDescent="0.2">
      <c r="A27" s="321"/>
      <c r="B27" s="321"/>
      <c r="C27" s="321"/>
      <c r="D27" s="321"/>
    </row>
    <row r="28" spans="1:8" x14ac:dyDescent="0.2">
      <c r="A28" s="321"/>
      <c r="B28" s="321"/>
      <c r="C28" s="321"/>
      <c r="D28" s="321"/>
    </row>
    <row r="29" spans="1:8" x14ac:dyDescent="0.2">
      <c r="A29" s="321"/>
      <c r="B29" s="321"/>
      <c r="C29" s="321"/>
      <c r="D29" s="321"/>
    </row>
    <row r="31" spans="1:8" x14ac:dyDescent="0.2">
      <c r="A31" s="44"/>
      <c r="B31" s="44"/>
      <c r="C31" s="44"/>
      <c r="D31" s="44"/>
    </row>
    <row r="33" spans="2:4" x14ac:dyDescent="0.2">
      <c r="B33" s="15"/>
      <c r="C33" s="15"/>
      <c r="D33" s="18"/>
    </row>
  </sheetData>
  <sheetProtection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EF5E7F-28D3-40EA-8ADA-813BD6224150}">
  <ds:schemaRefs>
    <ds:schemaRef ds:uri="http://schemas.microsoft.com/sharepoint/v3/contenttype/forms"/>
  </ds:schemaRefs>
</ds:datastoreItem>
</file>

<file path=customXml/itemProps3.xml><?xml version="1.0" encoding="utf-8"?>
<ds:datastoreItem xmlns:ds="http://schemas.openxmlformats.org/officeDocument/2006/customXml" ds:itemID="{46444262-7B17-4847-8A05-0D9FEFCCCA44}">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0212fe8a-8cf9-4927-b1b6-e45273cf54e9"/>
    <ds:schemaRef ds:uri="http://schemas.microsoft.com/office/infopath/2007/PartnerControls"/>
    <ds:schemaRef ds:uri="35215aa6-65fc-4aa6-bdc9-3d9b2dc0485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Karen Darnell</cp:lastModifiedBy>
  <cp:lastPrinted>2021-06-25T19:24:20Z</cp:lastPrinted>
  <dcterms:created xsi:type="dcterms:W3CDTF">2000-09-28T17:32:18Z</dcterms:created>
  <dcterms:modified xsi:type="dcterms:W3CDTF">2023-05-15T21:40:29Z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