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Salaries'!$B$24:$H$47</definedName>
    <definedName name="_xlnm.Print_Area" localSheetId="1">'A. Salaries'!$B$10:$H$55</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6" i="1" l="1"/>
  <c r="B32" i="3" l="1"/>
  <c r="B30" i="3"/>
  <c r="B29" i="3"/>
  <c r="D206" i="1"/>
  <c r="E205" i="1" l="1"/>
  <c r="E204" i="1"/>
  <c r="E203" i="1"/>
  <c r="H203" i="1" s="1"/>
  <c r="E202" i="1"/>
  <c r="E201" i="1"/>
  <c r="E200" i="1"/>
  <c r="E199" i="1"/>
  <c r="E198" i="1"/>
  <c r="H198" i="1" s="1"/>
  <c r="E197" i="1"/>
  <c r="E196" i="1"/>
  <c r="H196" i="1" s="1"/>
  <c r="E195" i="1"/>
  <c r="H195" i="1" s="1"/>
  <c r="E194" i="1"/>
  <c r="H194" i="1" s="1"/>
  <c r="E193" i="1"/>
  <c r="E192" i="1"/>
  <c r="E191" i="1"/>
  <c r="H191" i="1" s="1"/>
  <c r="E190" i="1"/>
  <c r="E189" i="1"/>
  <c r="E188" i="1"/>
  <c r="E187" i="1"/>
  <c r="E186" i="1"/>
  <c r="H186" i="1" s="1"/>
  <c r="E185" i="1"/>
  <c r="E184" i="1"/>
  <c r="H184" i="1" s="1"/>
  <c r="E183" i="1"/>
  <c r="H183" i="1" s="1"/>
  <c r="E182" i="1"/>
  <c r="H182" i="1" s="1"/>
  <c r="E181" i="1"/>
  <c r="E180" i="1"/>
  <c r="E179" i="1"/>
  <c r="H179" i="1" s="1"/>
  <c r="E178" i="1"/>
  <c r="E177" i="1"/>
  <c r="E176" i="1"/>
  <c r="E175" i="1"/>
  <c r="E174" i="1"/>
  <c r="H174" i="1" s="1"/>
  <c r="E173" i="1"/>
  <c r="E172" i="1"/>
  <c r="E171" i="1"/>
  <c r="E170" i="1"/>
  <c r="E169" i="1"/>
  <c r="E168" i="1"/>
  <c r="E167" i="1"/>
  <c r="H167" i="1" s="1"/>
  <c r="E166" i="1"/>
  <c r="E165" i="1"/>
  <c r="E164" i="1"/>
  <c r="E163" i="1"/>
  <c r="E162" i="1"/>
  <c r="H162" i="1" s="1"/>
  <c r="E161" i="1"/>
  <c r="E160" i="1"/>
  <c r="H160" i="1" s="1"/>
  <c r="E159" i="1"/>
  <c r="H159" i="1" s="1"/>
  <c r="E158" i="1"/>
  <c r="H158" i="1" s="1"/>
  <c r="E157" i="1"/>
  <c r="E156" i="1"/>
  <c r="E155" i="1"/>
  <c r="H155" i="1" s="1"/>
  <c r="E154" i="1"/>
  <c r="E153" i="1"/>
  <c r="E152" i="1"/>
  <c r="E151" i="1"/>
  <c r="E150" i="1"/>
  <c r="H150" i="1" s="1"/>
  <c r="E149" i="1"/>
  <c r="E148" i="1"/>
  <c r="H148" i="1" s="1"/>
  <c r="E147" i="1"/>
  <c r="H147" i="1" s="1"/>
  <c r="E146" i="1"/>
  <c r="H146" i="1" s="1"/>
  <c r="E145" i="1"/>
  <c r="E144" i="1"/>
  <c r="E143" i="1"/>
  <c r="H143" i="1" s="1"/>
  <c r="E142" i="1"/>
  <c r="E141" i="1"/>
  <c r="E140" i="1"/>
  <c r="E139" i="1"/>
  <c r="E138" i="1"/>
  <c r="H138" i="1" s="1"/>
  <c r="E137" i="1"/>
  <c r="E136" i="1"/>
  <c r="E135" i="1"/>
  <c r="H135" i="1" s="1"/>
  <c r="E134" i="1"/>
  <c r="E133" i="1"/>
  <c r="E132" i="1"/>
  <c r="E131" i="1"/>
  <c r="H131" i="1" s="1"/>
  <c r="E130" i="1"/>
  <c r="E129" i="1"/>
  <c r="E128" i="1"/>
  <c r="E127" i="1"/>
  <c r="E126" i="1"/>
  <c r="H126" i="1" s="1"/>
  <c r="E125" i="1"/>
  <c r="E124" i="1"/>
  <c r="H124" i="1" s="1"/>
  <c r="E123" i="1"/>
  <c r="H123" i="1" s="1"/>
  <c r="E122" i="1"/>
  <c r="H122" i="1" s="1"/>
  <c r="E121" i="1"/>
  <c r="E120" i="1"/>
  <c r="E119" i="1"/>
  <c r="H119" i="1" s="1"/>
  <c r="E118" i="1"/>
  <c r="E117" i="1"/>
  <c r="E116" i="1"/>
  <c r="E115" i="1"/>
  <c r="E114" i="1"/>
  <c r="H114" i="1" s="1"/>
  <c r="E113" i="1"/>
  <c r="E112" i="1"/>
  <c r="H112" i="1" s="1"/>
  <c r="E111" i="1"/>
  <c r="H111" i="1" s="1"/>
  <c r="E110" i="1"/>
  <c r="H110" i="1" s="1"/>
  <c r="E109" i="1"/>
  <c r="E108" i="1"/>
  <c r="E107" i="1"/>
  <c r="H107" i="1" s="1"/>
  <c r="E106" i="1"/>
  <c r="E105" i="1"/>
  <c r="E104" i="1"/>
  <c r="E103" i="1"/>
  <c r="E102" i="1"/>
  <c r="H102" i="1" s="1"/>
  <c r="E101" i="1"/>
  <c r="E100" i="1"/>
  <c r="E99" i="1"/>
  <c r="E98" i="1"/>
  <c r="E97" i="1"/>
  <c r="E96" i="1"/>
  <c r="E95" i="1"/>
  <c r="H95" i="1" s="1"/>
  <c r="E94" i="1"/>
  <c r="E93" i="1"/>
  <c r="E92" i="1"/>
  <c r="E91" i="1"/>
  <c r="E90" i="1"/>
  <c r="H90" i="1" s="1"/>
  <c r="E89" i="1"/>
  <c r="E88" i="1"/>
  <c r="H88" i="1" s="1"/>
  <c r="E87" i="1"/>
  <c r="H87" i="1" s="1"/>
  <c r="E86" i="1"/>
  <c r="H86" i="1" s="1"/>
  <c r="E85" i="1"/>
  <c r="E84" i="1"/>
  <c r="E83" i="1"/>
  <c r="H83" i="1" s="1"/>
  <c r="E82" i="1"/>
  <c r="E81" i="1"/>
  <c r="E80" i="1"/>
  <c r="E79" i="1"/>
  <c r="E78" i="1"/>
  <c r="H78" i="1" s="1"/>
  <c r="E77" i="1"/>
  <c r="E76" i="1"/>
  <c r="H76" i="1" s="1"/>
  <c r="E75" i="1"/>
  <c r="H75" i="1" s="1"/>
  <c r="E74" i="1"/>
  <c r="H74" i="1" s="1"/>
  <c r="E73" i="1"/>
  <c r="E72" i="1"/>
  <c r="E71" i="1"/>
  <c r="H71" i="1" s="1"/>
  <c r="E70" i="1"/>
  <c r="E69" i="1"/>
  <c r="E68" i="1"/>
  <c r="E67" i="1"/>
  <c r="E66" i="1"/>
  <c r="H66" i="1" s="1"/>
  <c r="E65" i="1"/>
  <c r="E64" i="1"/>
  <c r="E63" i="1"/>
  <c r="E62" i="1"/>
  <c r="E61" i="1"/>
  <c r="E60" i="1"/>
  <c r="E59" i="1"/>
  <c r="H59" i="1" s="1"/>
  <c r="E58" i="1"/>
  <c r="E57" i="1"/>
  <c r="E56" i="1"/>
  <c r="E55" i="1"/>
  <c r="E54" i="1"/>
  <c r="H54" i="1" s="1"/>
  <c r="E53" i="1"/>
  <c r="E52" i="1"/>
  <c r="H52" i="1" s="1"/>
  <c r="E51" i="1"/>
  <c r="H51" i="1" s="1"/>
  <c r="E50" i="1"/>
  <c r="H50" i="1" s="1"/>
  <c r="E49" i="1"/>
  <c r="E48" i="1"/>
  <c r="E47" i="1"/>
  <c r="H47" i="1" s="1"/>
  <c r="E46" i="1"/>
  <c r="E45" i="1"/>
  <c r="E44" i="1"/>
  <c r="E43" i="1"/>
  <c r="E42" i="1"/>
  <c r="H42" i="1" s="1"/>
  <c r="E41" i="1"/>
  <c r="E40" i="1"/>
  <c r="H40" i="1" s="1"/>
  <c r="E39" i="1"/>
  <c r="H39" i="1" s="1"/>
  <c r="E38" i="1"/>
  <c r="H38" i="1" s="1"/>
  <c r="E37" i="1"/>
  <c r="E36" i="1"/>
  <c r="E35" i="1"/>
  <c r="H35" i="1" s="1"/>
  <c r="E34" i="1"/>
  <c r="E33" i="1"/>
  <c r="E32" i="1"/>
  <c r="E31" i="1"/>
  <c r="E30" i="1"/>
  <c r="H30" i="1" s="1"/>
  <c r="E29" i="1"/>
  <c r="E28" i="1"/>
  <c r="E27" i="1"/>
  <c r="E26" i="1"/>
  <c r="H26" i="1" s="1"/>
  <c r="H172" i="1"/>
  <c r="H171" i="1"/>
  <c r="H170" i="1"/>
  <c r="H136" i="1"/>
  <c r="H134" i="1"/>
  <c r="H100" i="1"/>
  <c r="H99" i="1"/>
  <c r="H98" i="1"/>
  <c r="H64" i="1"/>
  <c r="H63" i="1"/>
  <c r="H62" i="1"/>
  <c r="H28" i="1"/>
  <c r="H27" i="1"/>
  <c r="H204" i="1"/>
  <c r="H202" i="1"/>
  <c r="H201" i="1"/>
  <c r="H200" i="1"/>
  <c r="H199" i="1"/>
  <c r="H197" i="1"/>
  <c r="H193" i="1"/>
  <c r="H192" i="1"/>
  <c r="H190" i="1"/>
  <c r="H189" i="1"/>
  <c r="H188" i="1"/>
  <c r="H187" i="1"/>
  <c r="H185" i="1"/>
  <c r="H181" i="1"/>
  <c r="H180" i="1"/>
  <c r="H178" i="1"/>
  <c r="H177" i="1"/>
  <c r="H176" i="1"/>
  <c r="H175" i="1"/>
  <c r="H173" i="1"/>
  <c r="H169" i="1"/>
  <c r="H168" i="1"/>
  <c r="H166" i="1"/>
  <c r="H165" i="1"/>
  <c r="H164" i="1"/>
  <c r="H163" i="1"/>
  <c r="H161" i="1"/>
  <c r="H157" i="1"/>
  <c r="H156" i="1"/>
  <c r="H154" i="1"/>
  <c r="H153" i="1"/>
  <c r="H152" i="1"/>
  <c r="H151" i="1"/>
  <c r="H149" i="1"/>
  <c r="H145" i="1"/>
  <c r="H144" i="1"/>
  <c r="H142" i="1"/>
  <c r="H141" i="1"/>
  <c r="H140" i="1"/>
  <c r="H139" i="1"/>
  <c r="H137" i="1"/>
  <c r="H133" i="1"/>
  <c r="H132" i="1"/>
  <c r="H130" i="1"/>
  <c r="H129" i="1"/>
  <c r="H128" i="1"/>
  <c r="H127" i="1"/>
  <c r="H125" i="1"/>
  <c r="H121" i="1"/>
  <c r="H120" i="1"/>
  <c r="H118" i="1"/>
  <c r="H117" i="1"/>
  <c r="H116" i="1"/>
  <c r="H115" i="1"/>
  <c r="H113" i="1"/>
  <c r="H109" i="1"/>
  <c r="H108" i="1"/>
  <c r="H106" i="1"/>
  <c r="H105" i="1"/>
  <c r="H104" i="1"/>
  <c r="H103" i="1"/>
  <c r="H101" i="1"/>
  <c r="H97" i="1"/>
  <c r="H96" i="1"/>
  <c r="H94" i="1"/>
  <c r="H93" i="1"/>
  <c r="H92" i="1"/>
  <c r="H91" i="1"/>
  <c r="H89" i="1"/>
  <c r="H85" i="1"/>
  <c r="H84" i="1"/>
  <c r="H82" i="1"/>
  <c r="H81" i="1"/>
  <c r="H80" i="1"/>
  <c r="H79" i="1"/>
  <c r="H77" i="1"/>
  <c r="H73" i="1"/>
  <c r="H72" i="1"/>
  <c r="H70" i="1"/>
  <c r="H69" i="1"/>
  <c r="H68" i="1"/>
  <c r="H67" i="1"/>
  <c r="H65" i="1"/>
  <c r="H61" i="1"/>
  <c r="H60" i="1"/>
  <c r="H58" i="1"/>
  <c r="H57" i="1"/>
  <c r="H56" i="1"/>
  <c r="H55" i="1"/>
  <c r="H53" i="1"/>
  <c r="H49" i="1"/>
  <c r="H48" i="1"/>
  <c r="H46" i="1"/>
  <c r="H45" i="1"/>
  <c r="H44" i="1"/>
  <c r="H43" i="1"/>
  <c r="H41" i="1"/>
  <c r="H37" i="1"/>
  <c r="H36" i="1"/>
  <c r="H34" i="1"/>
  <c r="H33" i="1"/>
  <c r="H32" i="1"/>
  <c r="H31" i="1"/>
  <c r="H29" i="1"/>
  <c r="H205" i="1"/>
  <c r="H206" i="1" l="1"/>
  <c r="A3" i="35" l="1"/>
  <c r="A1" i="35"/>
  <c r="A3" i="33"/>
  <c r="A1" i="33"/>
  <c r="A4" i="4"/>
  <c r="A2" i="4"/>
  <c r="A4" i="7"/>
  <c r="A2" i="7"/>
  <c r="B3" i="1"/>
  <c r="B2" i="1"/>
  <c r="H16" i="35" l="1"/>
  <c r="G16" i="35"/>
  <c r="F16" i="35"/>
  <c r="D15" i="35"/>
  <c r="D16" i="35" s="1"/>
  <c r="C31" i="2" s="1"/>
  <c r="A4" i="35"/>
  <c r="H21" i="34"/>
  <c r="G21" i="34"/>
  <c r="F21" i="34"/>
  <c r="D20" i="34"/>
  <c r="D19" i="34"/>
  <c r="D18" i="34"/>
  <c r="D17" i="34"/>
  <c r="D16" i="34"/>
  <c r="D15" i="34"/>
  <c r="A4" i="34"/>
  <c r="A2" i="34"/>
  <c r="A1" i="34"/>
  <c r="C21" i="2"/>
  <c r="H22" i="32"/>
  <c r="G22" i="32"/>
  <c r="F22" i="32"/>
  <c r="H22" i="30"/>
  <c r="G22" i="30"/>
  <c r="F22" i="30"/>
  <c r="H22" i="29"/>
  <c r="G22" i="29"/>
  <c r="F22" i="29"/>
  <c r="H21" i="27"/>
  <c r="G21" i="27"/>
  <c r="F21" i="27"/>
  <c r="H33" i="26"/>
  <c r="G33" i="26"/>
  <c r="F33" i="26"/>
  <c r="H26" i="22"/>
  <c r="G26" i="22"/>
  <c r="F26" i="22"/>
  <c r="H23" i="4"/>
  <c r="G23" i="4"/>
  <c r="F23" i="4"/>
  <c r="H22" i="7"/>
  <c r="G22" i="7"/>
  <c r="F22" i="7"/>
  <c r="J26" i="10"/>
  <c r="I26" i="10"/>
  <c r="I32" i="10" s="1"/>
  <c r="H26" i="10"/>
  <c r="H32" i="10" s="1"/>
  <c r="J32" i="10"/>
  <c r="D21" i="34" l="1"/>
  <c r="C26" i="2" s="1"/>
  <c r="D21" i="7"/>
  <c r="C15" i="2" l="1"/>
  <c r="B31" i="3"/>
  <c r="B27" i="3"/>
  <c r="B28" i="3"/>
  <c r="B26" i="3"/>
  <c r="D19" i="7"/>
  <c r="D16" i="7" l="1"/>
  <c r="D17" i="7" l="1"/>
  <c r="D24" i="22" l="1"/>
  <c r="D18" i="7" l="1"/>
  <c r="D20" i="7"/>
  <c r="D18" i="26" l="1"/>
  <c r="D19" i="26"/>
  <c r="D20" i="26"/>
  <c r="D21" i="26"/>
  <c r="D22" i="26"/>
  <c r="D23" i="26"/>
  <c r="D24" i="26"/>
  <c r="D25" i="26"/>
  <c r="D26" i="26"/>
  <c r="D27" i="26"/>
  <c r="D19" i="22" l="1"/>
  <c r="D20" i="22"/>
  <c r="D21" i="22"/>
  <c r="D22" i="22"/>
  <c r="D23" i="22"/>
  <c r="D18" i="22"/>
  <c r="D25" i="22"/>
  <c r="D17" i="30" l="1"/>
  <c r="D18" i="30"/>
  <c r="D19" i="30"/>
  <c r="D20" i="30"/>
  <c r="D21" i="30"/>
  <c r="D16" i="30"/>
  <c r="A3" i="3" l="1"/>
  <c r="A4" i="10"/>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D17" i="22"/>
  <c r="D20" i="18"/>
  <c r="D16" i="27"/>
  <c r="D19" i="27"/>
  <c r="D20" i="27"/>
  <c r="D18" i="27"/>
  <c r="D22" i="30"/>
  <c r="D20" i="4"/>
  <c r="A1" i="4"/>
  <c r="D16" i="4"/>
  <c r="D19" i="4"/>
  <c r="D21" i="4"/>
  <c r="D16" i="29"/>
  <c r="A1" i="30"/>
  <c r="A2" i="30"/>
  <c r="D18" i="18"/>
  <c r="D19" i="18"/>
  <c r="D30" i="26"/>
  <c r="D29" i="26"/>
  <c r="D33" i="26" s="1"/>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F32" i="10" l="1"/>
  <c r="D21" i="15"/>
  <c r="D21" i="9"/>
  <c r="D20" i="6"/>
  <c r="D23" i="14"/>
  <c r="D25" i="19"/>
  <c r="D26" i="11"/>
  <c r="D22" i="18"/>
  <c r="C23" i="2" s="1"/>
  <c r="E23" i="2" s="1"/>
  <c r="D28" i="21"/>
  <c r="D24" i="12"/>
  <c r="D25" i="20"/>
  <c r="D25" i="8"/>
  <c r="D21" i="27"/>
  <c r="C25" i="2" s="1"/>
  <c r="E25" i="2" s="1"/>
  <c r="C24" i="2"/>
  <c r="E24" i="2" s="1"/>
  <c r="D26" i="22"/>
  <c r="C22" i="2" s="1"/>
  <c r="E22" i="2" s="1"/>
  <c r="D23" i="4"/>
  <c r="C20" i="2" s="1"/>
  <c r="E20" i="2" s="1"/>
  <c r="D22" i="7"/>
  <c r="C28" i="2"/>
  <c r="E28" i="2" s="1"/>
  <c r="E15" i="2" l="1"/>
  <c r="C18" i="2"/>
  <c r="E18" i="2" s="1"/>
  <c r="D29" i="3"/>
  <c r="D32" i="3"/>
  <c r="D30" i="3"/>
  <c r="E26" i="2"/>
  <c r="E21" i="2"/>
  <c r="C19" i="2"/>
  <c r="E19" i="2" s="1"/>
  <c r="D26" i="3" l="1"/>
  <c r="D28" i="3"/>
  <c r="D27" i="3"/>
  <c r="D31" i="3"/>
  <c r="D33" i="3" l="1"/>
  <c r="D35" i="3" s="1"/>
  <c r="C16" i="2" l="1"/>
  <c r="C17" i="2" l="1"/>
  <c r="E16" i="2"/>
  <c r="D18" i="29"/>
  <c r="E17" i="2" l="1"/>
  <c r="D19" i="29"/>
  <c r="D15" i="29"/>
  <c r="D22" i="29" s="1"/>
  <c r="C27" i="2" s="1"/>
  <c r="E27" i="2" l="1"/>
  <c r="E30" i="2" s="1"/>
  <c r="C30" i="2"/>
  <c r="C33" i="2" l="1"/>
  <c r="E31" i="2" l="1"/>
  <c r="C32" i="2"/>
  <c r="D32" i="2" s="1"/>
  <c r="E33" i="2" l="1"/>
</calcChain>
</file>

<file path=xl/sharedStrings.xml><?xml version="1.0" encoding="utf-8"?>
<sst xmlns="http://schemas.openxmlformats.org/spreadsheetml/2006/main" count="1323" uniqueCount="440">
  <si>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</si>
  <si>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</si>
  <si>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</si>
  <si>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</si>
  <si>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</si>
  <si>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</si>
  <si>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</si>
  <si>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</si>
  <si>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</si>
  <si>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</si>
  <si>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</si>
  <si>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</si>
  <si>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</si>
  <si>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</si>
  <si>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</si>
  <si>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</si>
  <si>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</si>
  <si>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</si>
  <si>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</si>
  <si>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</si>
  <si>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</si>
  <si>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</si>
  <si>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</si>
  <si>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</si>
  <si>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</si>
  <si>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</si>
  <si>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</si>
  <si>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</si>
  <si>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</si>
  <si>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</si>
  <si>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</si>
  <si>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</si>
  <si>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</si>
  <si>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</si>
  <si>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</si>
  <si>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</si>
  <si>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</si>
  <si>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</si>
  <si>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</si>
  <si>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</si>
  <si>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</si>
  <si>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</si>
  <si>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</si>
  <si>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</si>
  <si>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</si>
  <si>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</si>
  <si>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</si>
  <si>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</si>
  <si>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</si>
  <si>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</si>
  <si>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</si>
  <si>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</si>
  <si>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</si>
  <si>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</si>
  <si>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</si>
  <si>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</si>
  <si>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</si>
  <si>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</si>
  <si>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</si>
  <si>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</si>
  <si>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</si>
  <si>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</si>
  <si>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</si>
  <si>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</si>
  <si>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</si>
  <si>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</si>
  <si>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</si>
  <si>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</si>
  <si>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</si>
  <si>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</si>
  <si>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</si>
  <si>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</si>
  <si>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</si>
  <si>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</si>
  <si>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</si>
  <si>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</si>
  <si>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</si>
  <si>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</si>
  <si>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</si>
  <si>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</si>
  <si>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</si>
  <si>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</si>
  <si>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</si>
  <si>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</si>
  <si>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</si>
  <si>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</si>
  <si>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</si>
  <si>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</si>
  <si>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</si>
  <si>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</si>
  <si>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</si>
  <si>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</si>
  <si>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</si>
  <si>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</si>
  <si>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</si>
  <si>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</si>
  <si>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</si>
  <si>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</si>
  <si>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</si>
  <si>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</si>
  <si>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</si>
  <si>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</si>
  <si>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</si>
  <si>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</si>
  <si>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</si>
  <si>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</si>
  <si>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</si>
  <si>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</si>
  <si>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</si>
  <si>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</si>
  <si>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</si>
  <si>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</si>
  <si>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</si>
  <si>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</si>
  <si>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</si>
  <si>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</si>
  <si>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</si>
  <si>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</si>
  <si>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</si>
  <si>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</si>
  <si>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</si>
  <si>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</si>
  <si>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</si>
  <si>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</si>
  <si>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</si>
  <si>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</si>
  <si>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</si>
  <si>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</si>
  <si>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</si>
  <si>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</si>
  <si>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</si>
  <si>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</si>
  <si>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</si>
  <si>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</si>
  <si>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</si>
  <si>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</si>
  <si>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</si>
  <si>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</si>
  <si>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</si>
  <si>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</si>
  <si>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</si>
  <si>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</si>
  <si>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</si>
  <si>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</si>
  <si>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</si>
  <si>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</si>
  <si>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</si>
  <si>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</si>
  <si>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</si>
  <si>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</si>
  <si>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</si>
  <si>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</si>
  <si>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</si>
  <si>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</si>
  <si>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</si>
  <si>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</si>
  <si>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</si>
  <si>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</si>
  <si>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</si>
  <si>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</si>
  <si>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</si>
  <si>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</si>
  <si>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</si>
  <si>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</si>
  <si>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</si>
  <si>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</si>
  <si>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</si>
  <si>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</si>
  <si>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</si>
  <si>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</si>
  <si>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</si>
  <si>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</si>
  <si>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</si>
  <si>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</si>
  <si>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</si>
  <si>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</si>
  <si>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</si>
  <si>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</si>
  <si>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</si>
  <si>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</si>
  <si>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</si>
  <si>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</si>
  <si>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</si>
  <si>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</si>
  <si>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</si>
  <si>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</si>
  <si>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</si>
  <si>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</si>
  <si>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</si>
  <si>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</si>
  <si>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</si>
  <si>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</si>
  <si>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</si>
  <si>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</si>
  <si>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</si>
  <si>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</si>
  <si>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</si>
  <si>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</si>
  <si>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</si>
  <si>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</si>
  <si>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</si>
  <si>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</si>
  <si>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</si>
  <si>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</si>
  <si>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</si>
  <si>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</si>
  <si>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</si>
  <si>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</si>
  <si>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</si>
  <si>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</si>
  <si>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</si>
  <si>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</si>
  <si>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</si>
  <si>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</si>
  <si>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</si>
  <si>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</si>
  <si>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</si>
  <si>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</si>
  <si>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</si>
  <si>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</si>
  <si>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</si>
  <si>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</si>
  <si>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</si>
  <si>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</si>
  <si>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</si>
  <si>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</si>
  <si>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</si>
  <si>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</si>
  <si>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</si>
  <si>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</si>
  <si>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</si>
  <si>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</si>
  <si>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</si>
  <si>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</si>
  <si>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</si>
  <si>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</si>
  <si>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</si>
  <si>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</si>
  <si>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</si>
  <si>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</si>
  <si>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</si>
  <si>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</si>
  <si>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</si>
  <si>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</si>
  <si>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</si>
  <si>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</si>
  <si>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</si>
  <si>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</si>
  <si>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</si>
  <si>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</si>
  <si>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</si>
  <si>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</si>
  <si>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</si>
  <si>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</si>
  <si>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</si>
  <si>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</si>
  <si>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</si>
  <si>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</si>
  <si>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</si>
  <si>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</si>
  <si>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</si>
  <si>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</si>
  <si>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</si>
  <si>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</si>
  <si>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</si>
  <si>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</si>
  <si>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</si>
  <si>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</si>
  <si>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</si>
  <si>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</si>
  <si>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</si>
  <si>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</si>
  <si>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</si>
  <si>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</si>
  <si>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</si>
  <si>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</si>
  <si>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</si>
  <si>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</si>
  <si>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</si>
  <si>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</si>
  <si>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</si>
  <si>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</si>
  <si>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</si>
  <si>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</si>
  <si>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t>Clerical</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</si>
  <si>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</si>
  <si>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</si>
  <si>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</si>
  <si>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</si>
  <si>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</si>
  <si>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</si>
  <si>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</si>
  <si>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</si>
  <si>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</si>
  <si>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</si>
  <si>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</si>
  <si>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</si>
  <si>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</si>
  <si>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</si>
  <si>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</si>
  <si>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</si>
  <si>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</si>
  <si>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</si>
  <si>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</si>
  <si>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</si>
  <si>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</si>
  <si>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</si>
  <si>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</si>
  <si>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</si>
  <si>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</si>
  <si>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</si>
  <si>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</si>
  <si>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</si>
  <si>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</si>
  <si>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</si>
  <si>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</si>
  <si>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</si>
  <si>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</si>
  <si>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</si>
  <si>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</si>
  <si>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</si>
  <si>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</si>
  <si>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</si>
  <si>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</si>
  <si>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</si>
  <si>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</si>
  <si>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</si>
  <si>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</si>
  <si>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</si>
  <si>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</si>
  <si>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</si>
  <si>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</si>
  <si>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CASE MANAGEMENT</t>
  </si>
  <si>
    <t>County</t>
  </si>
  <si>
    <t>Escambia County</t>
  </si>
  <si>
    <t>FSW-10</t>
  </si>
  <si>
    <t>Family Support Worker</t>
  </si>
  <si>
    <t>FSW-11</t>
  </si>
  <si>
    <t>FSW-12</t>
  </si>
  <si>
    <t>FSW-13</t>
  </si>
  <si>
    <t>FSW-14</t>
  </si>
  <si>
    <t>Cle-1</t>
  </si>
  <si>
    <t>Cle-2</t>
  </si>
  <si>
    <t>Cle-3</t>
  </si>
  <si>
    <t>Cle-4</t>
  </si>
  <si>
    <t>Cle-5</t>
  </si>
  <si>
    <t>PM-1</t>
  </si>
  <si>
    <t>Program Manager</t>
  </si>
  <si>
    <t>PM-2</t>
  </si>
  <si>
    <t>Sup-1</t>
  </si>
  <si>
    <t>Supervisor</t>
  </si>
  <si>
    <t>Sup-2</t>
  </si>
  <si>
    <t>Sup-3</t>
  </si>
  <si>
    <t>Sup-4</t>
  </si>
  <si>
    <t>Sup-5</t>
  </si>
  <si>
    <t>Sup-6</t>
  </si>
  <si>
    <t>Sup-7</t>
  </si>
  <si>
    <t>Sup-8</t>
  </si>
  <si>
    <t>Sup-9</t>
  </si>
  <si>
    <t>CMSpe-1</t>
  </si>
  <si>
    <t>Specialist</t>
  </si>
  <si>
    <t>CMSpe-2</t>
  </si>
  <si>
    <t>CMSpe-3</t>
  </si>
  <si>
    <t>CMSpe-4</t>
  </si>
  <si>
    <t>CMSpe-5</t>
  </si>
  <si>
    <t>CMSpe-6</t>
  </si>
  <si>
    <t>CMSpe-7</t>
  </si>
  <si>
    <t>CMSpe-8</t>
  </si>
  <si>
    <t>CMSpe-9</t>
  </si>
  <si>
    <t>CM-1</t>
  </si>
  <si>
    <t>Case Manager</t>
  </si>
  <si>
    <t>CM-2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</si>
  <si>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</si>
  <si>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</si>
  <si>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</si>
  <si>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</si>
  <si>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</si>
  <si>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</si>
  <si>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</si>
  <si>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</si>
  <si>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</si>
  <si>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</si>
  <si>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</si>
  <si>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</si>
  <si>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</si>
  <si>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</si>
  <si>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</si>
  <si>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</si>
  <si>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</si>
  <si>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</si>
  <si>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</si>
  <si>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</si>
  <si>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</si>
  <si>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</si>
  <si>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</si>
  <si>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</si>
  <si>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CM-27</t>
  </si>
  <si>
    <t>CM-28</t>
  </si>
  <si>
    <t>CM-29</t>
  </si>
  <si>
    <t>CM-30</t>
  </si>
  <si>
    <t>CM-31</t>
  </si>
  <si>
    <t>CM-32</t>
  </si>
  <si>
    <t>CM-33</t>
  </si>
  <si>
    <t>CM-34</t>
  </si>
  <si>
    <t>CM-35</t>
  </si>
  <si>
    <t>CM-36</t>
  </si>
  <si>
    <t>CM-37</t>
  </si>
  <si>
    <t>CM-38</t>
  </si>
  <si>
    <t>CM-39</t>
  </si>
  <si>
    <t>CM-40</t>
  </si>
  <si>
    <t>CM-41</t>
  </si>
  <si>
    <t>CM-42</t>
  </si>
  <si>
    <t>CM-43</t>
  </si>
  <si>
    <t>CM-44</t>
  </si>
  <si>
    <t>CM-45</t>
  </si>
  <si>
    <t>CM-46</t>
  </si>
  <si>
    <t>CM-47</t>
  </si>
  <si>
    <t>FSW-1</t>
  </si>
  <si>
    <t>FSW-2</t>
  </si>
  <si>
    <t>FSW-3</t>
  </si>
  <si>
    <t>FSW-4</t>
  </si>
  <si>
    <t>FSW-5</t>
  </si>
  <si>
    <t>FSW-6</t>
  </si>
  <si>
    <t>FSW-7</t>
  </si>
  <si>
    <t>FSW-8</t>
  </si>
  <si>
    <t>FSW-9</t>
  </si>
  <si>
    <t>Santa Rosa County</t>
  </si>
  <si>
    <t>Okaloosa County</t>
  </si>
  <si>
    <t>Walton County</t>
  </si>
  <si>
    <t>Positions</t>
  </si>
  <si>
    <t>Salary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</si>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</sst>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2">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8" fontId="20" fillId="4" borderId="7" xfId="6" applyNumberFormat="1" applyFont="1" applyFill="1" applyBorder="1" applyAlignment="1"/>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8" fontId="3" fillId="3" borderId="7" xfId="1" applyNumberFormat="1" applyFont="1" applyFill="1" applyBorder="1"/>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20" fillId="4" borderId="7" xfId="6" applyFont="1" applyFill="1" applyBorder="1" applyAlignment="1" applyProtection="1">
      <protection locked="0"/>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center" vertical="center" wrapText="1"/>
    </xf>
    <xf numFmtId="10" fontId="0" fillId="3" borderId="7" xfId="5" applyNumberFormat="1" applyFont="1" applyFill="1" applyBorder="1"/>
    <xf numFmtId="0" fontId="3" fillId="0" borderId="9" xfId="0" applyFont="1" applyBorder="1" applyAlignment="1">
      <alignment horizontal="center" vertical="center"/>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20" fillId="4" borderId="7" xfId="6" applyFont="1" applyFill="1" applyBorder="1" applyAlignment="1" applyProtection="1"/>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43" fontId="0" fillId="37" borderId="7" xfId="0" applyNumberFormat="1" applyFill="1" applyBorder="1" applyAlignment="1" applyProtection="1"/>
    <xf numFmtId="43" fontId="0" fillId="3" borderId="7" xfId="0" applyNumberFormat="1" applyFill="1" applyBorder="1" applyAlignment="1" applyProtection="1"/>
    <xf numFmtId="0" fontId="23" fillId="4" borderId="7" xfId="7" applyFont="1" applyFill="1" applyBorder="1" applyAlignment="1" applyProtection="1">
      <alignment horizontal="left" vertical="top"/>
    </xf>
    <xf numFmtId="1" fontId="4" fillId="3" borderId="38" xfId="0" applyNumberFormat="1" applyFont="1" applyFill="1" applyBorder="1" applyAlignment="1" applyProtection="1">
      <alignment horizontal="right"/>
    </xf>
    <xf numFmtId="8" fontId="20" fillId="4" borderId="7" xfId="6" applyNumberFormat="1" applyFont="1" applyFill="1" applyBorder="1" applyAlignment="1" applyProtection="1">
      <protection locked="0"/>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3" fillId="0" borderId="0" xfId="0" applyFont="1" applyFill="1" applyAlignment="1">
      <alignment horizontal="left" vertical="top"/>
    </xf>
    <xf numFmtId="0" fontId="8" fillId="0" borderId="0" xfId="0" applyFont="1" applyAlignment="1">
      <alignment horizontal="center"/>
    </xf>
    <xf numFmtId="0" fontId="3" fillId="36" borderId="0" xfId="0" applyFont="1" applyFill="1" applyAlignment="1">
      <alignment horizontal="left" vertical="top"/>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zoomScalePageLayoutView="12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87"/>
      <c r="B1" s="287"/>
      <c r="C1" s="287"/>
      <c r="D1" s="287"/>
      <c r="E1" s="287"/>
      <c r="F1" s="287"/>
      <c r="G1" s="287"/>
      <c r="H1" s="287"/>
    </row>
    <row r="2" spans="1:9" x14ac:dyDescent="0.2">
      <c r="A2" s="288" t="s">
        <v>325</v>
      </c>
      <c r="B2" s="288"/>
      <c r="C2" s="288"/>
      <c r="D2" s="288"/>
      <c r="E2" s="288"/>
      <c r="F2" s="288"/>
      <c r="G2" s="288"/>
      <c r="H2" s="288"/>
    </row>
    <row r="3" spans="1:9" ht="20.100000000000001" customHeight="1" x14ac:dyDescent="0.2"/>
    <row r="4" spans="1:9" x14ac:dyDescent="0.2">
      <c r="A4" s="290" t="s">
        <v>332</v>
      </c>
      <c r="B4" s="290"/>
      <c r="C4" s="290"/>
      <c r="D4" s="290"/>
      <c r="E4" s="290"/>
      <c r="F4" s="290"/>
      <c r="G4" s="290"/>
      <c r="H4" s="290"/>
    </row>
    <row r="5" spans="1:9" x14ac:dyDescent="0.2">
      <c r="A5" s="289" t="s">
        <v>238</v>
      </c>
      <c r="B5" s="289"/>
      <c r="C5" s="289"/>
      <c r="D5" s="289"/>
      <c r="E5" s="289"/>
      <c r="F5" s="289"/>
      <c r="G5" s="289"/>
      <c r="H5" s="289"/>
    </row>
    <row r="6" spans="1:9" x14ac:dyDescent="0.2">
      <c r="A6" s="3"/>
      <c r="B6" s="4"/>
      <c r="C6" s="4"/>
      <c r="D6" s="4"/>
      <c r="E6" s="4"/>
    </row>
    <row r="7" spans="1:9" x14ac:dyDescent="0.2">
      <c r="A7" s="46" t="s">
        <v>239</v>
      </c>
      <c r="B7" s="28"/>
      <c r="C7" s="28"/>
      <c r="D7" s="28"/>
      <c r="E7" s="4"/>
    </row>
    <row r="8" spans="1:9" x14ac:dyDescent="0.2">
      <c r="A8" s="292" t="s">
        <v>240</v>
      </c>
      <c r="B8" s="292"/>
      <c r="C8" s="292"/>
      <c r="D8" s="292"/>
      <c r="E8" s="292"/>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93" t="s">
        <v>0</v>
      </c>
      <c r="B13" s="294"/>
      <c r="C13" s="2" t="s">
        <v>1</v>
      </c>
      <c r="D13" s="2" t="s">
        <v>2</v>
      </c>
      <c r="E13" s="2" t="s">
        <v>3</v>
      </c>
    </row>
    <row r="14" spans="1:9" ht="39" thickBot="1" x14ac:dyDescent="0.25">
      <c r="A14" s="295" t="s">
        <v>5</v>
      </c>
      <c r="B14" s="296"/>
      <c r="C14" s="10" t="s">
        <v>6</v>
      </c>
      <c r="D14" s="87" t="s">
        <v>215</v>
      </c>
      <c r="E14" s="10" t="s">
        <v>151</v>
      </c>
    </row>
    <row r="15" spans="1:9" ht="20.100000000000001" customHeight="1" thickTop="1" thickBot="1" x14ac:dyDescent="0.25">
      <c r="A15" t="s">
        <v>7</v>
      </c>
      <c r="B15" t="s">
        <v>139</v>
      </c>
      <c r="C15" s="109">
        <f>+'A. Salaries'!H206</f>
        <v>8620637.5</v>
      </c>
      <c r="D15" s="123">
        <v>1</v>
      </c>
      <c r="E15" s="112">
        <f>C15*D15</f>
        <v>8620637.5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298" t="s">
        <v>218</v>
      </c>
      <c r="B17" s="298"/>
      <c r="C17" s="127">
        <f>SUM(C15:C16)</f>
        <v>8620637.5</v>
      </c>
      <c r="D17" s="124"/>
      <c r="E17" s="113">
        <f>E15+E16</f>
        <v>8620637.5</v>
      </c>
      <c r="F17" s="12"/>
      <c r="H17" s="11"/>
      <c r="I17" s="11"/>
      <c r="J17" s="228"/>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299</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298" t="s">
        <v>217</v>
      </c>
      <c r="B30" s="298"/>
      <c r="C30" s="127">
        <f>SUM(C17:C29)</f>
        <v>8620637.5</v>
      </c>
      <c r="D30" s="124"/>
      <c r="E30" s="112">
        <f>SUM(E17:E29)</f>
        <v>8620637.5</v>
      </c>
      <c r="F30" s="12"/>
      <c r="G30" s="252"/>
      <c r="H30" s="243"/>
    </row>
    <row r="31" spans="1:10" ht="39.75" customHeight="1" thickTop="1" thickBot="1" x14ac:dyDescent="0.25">
      <c r="A31" s="297" t="s">
        <v>329</v>
      </c>
      <c r="B31" s="297"/>
      <c r="C31" s="126">
        <f>+'O. Administative Expense'!D16</f>
        <v>0</v>
      </c>
      <c r="D31" s="123">
        <v>1</v>
      </c>
      <c r="E31" s="114">
        <f t="shared" si="0"/>
        <v>0</v>
      </c>
      <c r="F31" s="12"/>
      <c r="I31" s="11"/>
      <c r="J31" s="12"/>
    </row>
    <row r="32" spans="1:10" ht="26.25" customHeight="1" thickTop="1" thickBot="1" x14ac:dyDescent="0.3">
      <c r="A32" s="299" t="s">
        <v>297</v>
      </c>
      <c r="B32" s="299"/>
      <c r="C32" s="125">
        <f>C31/C30</f>
        <v>0</v>
      </c>
      <c r="D32" s="300" t="str">
        <f>IF(C32&lt;0.1,"","Over 10%")</f>
        <v/>
      </c>
      <c r="E32" s="300"/>
      <c r="F32" s="12"/>
      <c r="I32" s="12"/>
    </row>
    <row r="33" spans="1:10" s="39" customFormat="1" ht="45" customHeight="1" thickTop="1" thickBot="1" x14ac:dyDescent="0.3">
      <c r="B33" s="52" t="s">
        <v>216</v>
      </c>
      <c r="C33" s="115">
        <f>SUM(C30:C31)</f>
        <v>8620637.5</v>
      </c>
      <c r="D33" s="51" t="s">
        <v>241</v>
      </c>
      <c r="E33" s="115">
        <f>E30+E31</f>
        <v>8620637.5</v>
      </c>
      <c r="F33" s="50"/>
      <c r="G33" s="251"/>
      <c r="H33" s="251"/>
      <c r="I33" s="50"/>
      <c r="J33" s="12"/>
    </row>
    <row r="34" spans="1:10" s="39" customFormat="1" ht="13.5" thickTop="1" x14ac:dyDescent="0.2">
      <c r="F34" s="50"/>
      <c r="G34" s="251"/>
    </row>
    <row r="35" spans="1:10" s="39" customFormat="1" x14ac:dyDescent="0.2">
      <c r="A35" s="39" t="s">
        <v>328</v>
      </c>
      <c r="F35" s="50"/>
      <c r="G35" s="251"/>
    </row>
    <row r="36" spans="1:10" s="39" customFormat="1" x14ac:dyDescent="0.2">
      <c r="F36" s="50"/>
      <c r="G36" s="251"/>
    </row>
    <row r="37" spans="1:10" s="39" customFormat="1" ht="13.5" thickBot="1" x14ac:dyDescent="0.25">
      <c r="F37" s="50"/>
      <c r="G37" s="251"/>
    </row>
    <row r="38" spans="1:10" s="39" customFormat="1" x14ac:dyDescent="0.2">
      <c r="A38" s="302" t="s">
        <v>331</v>
      </c>
      <c r="B38" s="303"/>
      <c r="C38" s="303"/>
      <c r="D38" s="304"/>
      <c r="E38" s="311">
        <v>13837158</v>
      </c>
      <c r="F38" s="50"/>
      <c r="G38" s="251"/>
    </row>
    <row r="39" spans="1:10" s="39" customFormat="1" x14ac:dyDescent="0.2">
      <c r="A39" s="305"/>
      <c r="B39" s="306"/>
      <c r="C39" s="306"/>
      <c r="D39" s="307"/>
      <c r="E39" s="312"/>
      <c r="F39" s="50"/>
      <c r="G39" s="251"/>
    </row>
    <row r="40" spans="1:10" s="39" customFormat="1" ht="13.5" thickBot="1" x14ac:dyDescent="0.25">
      <c r="A40" s="308"/>
      <c r="B40" s="309"/>
      <c r="C40" s="309"/>
      <c r="D40" s="310"/>
      <c r="E40" s="313"/>
      <c r="F40" s="50"/>
      <c r="G40" s="251"/>
    </row>
    <row r="41" spans="1:10" s="39" customFormat="1" x14ac:dyDescent="0.2">
      <c r="F41" s="50"/>
      <c r="G41" s="251"/>
    </row>
    <row r="42" spans="1:10" s="39" customFormat="1" x14ac:dyDescent="0.2">
      <c r="F42" s="50"/>
      <c r="G42" s="251"/>
    </row>
    <row r="43" spans="1:10" s="39" customFormat="1" x14ac:dyDescent="0.2">
      <c r="F43" s="50"/>
      <c r="G43" s="251"/>
    </row>
    <row r="44" spans="1:10" s="39" customFormat="1" x14ac:dyDescent="0.2">
      <c r="F44" s="50"/>
      <c r="G44" s="251"/>
    </row>
    <row r="45" spans="1:10" ht="12.75" customHeight="1" x14ac:dyDescent="0.2">
      <c r="A45" s="297" t="s">
        <v>166</v>
      </c>
      <c r="B45" s="297"/>
      <c r="C45" s="297"/>
      <c r="D45" s="297"/>
      <c r="E45" s="297"/>
      <c r="F45" s="297"/>
    </row>
    <row r="46" spans="1:10" x14ac:dyDescent="0.2">
      <c r="A46" s="297"/>
      <c r="B46" s="297"/>
      <c r="C46" s="297"/>
      <c r="D46" s="297"/>
      <c r="E46" s="297"/>
      <c r="F46" s="297"/>
    </row>
    <row r="47" spans="1:10" x14ac:dyDescent="0.2">
      <c r="A47" s="297"/>
      <c r="B47" s="297"/>
      <c r="C47" s="297"/>
      <c r="D47" s="297"/>
      <c r="E47" s="297"/>
      <c r="F47" s="297"/>
    </row>
    <row r="48" spans="1:10" x14ac:dyDescent="0.2">
      <c r="A48" s="68"/>
      <c r="B48" s="68"/>
      <c r="C48" s="68"/>
      <c r="D48" s="68"/>
      <c r="E48" s="68"/>
      <c r="F48" s="68"/>
    </row>
    <row r="49" spans="1:8" x14ac:dyDescent="0.2">
      <c r="A49" s="301" t="s">
        <v>243</v>
      </c>
      <c r="B49" s="301"/>
      <c r="C49" s="301"/>
      <c r="D49" s="301"/>
      <c r="E49" s="301"/>
      <c r="F49" s="301"/>
      <c r="G49" s="301"/>
      <c r="H49" s="301"/>
    </row>
    <row r="50" spans="1:8" x14ac:dyDescent="0.2">
      <c r="A50" s="291"/>
      <c r="B50" s="291"/>
      <c r="C50" s="291"/>
      <c r="D50" s="291"/>
      <c r="E50" s="291"/>
      <c r="F50" s="291"/>
      <c r="G50" s="291"/>
      <c r="H50" s="291"/>
    </row>
    <row r="51" spans="1:8" x14ac:dyDescent="0.2">
      <c r="A51" s="291"/>
      <c r="B51" s="291"/>
      <c r="C51" s="291"/>
      <c r="D51" s="291"/>
      <c r="E51" s="291"/>
      <c r="F51" s="291"/>
      <c r="G51" s="291"/>
      <c r="H51" s="291"/>
    </row>
    <row r="52" spans="1:8" x14ac:dyDescent="0.2">
      <c r="A52" s="291"/>
      <c r="B52" s="291"/>
      <c r="C52" s="291"/>
      <c r="D52" s="291"/>
      <c r="E52" s="291"/>
      <c r="F52" s="291"/>
      <c r="G52" s="291"/>
      <c r="H52" s="291"/>
    </row>
    <row r="53" spans="1:8" x14ac:dyDescent="0.2">
      <c r="A53" s="291"/>
      <c r="B53" s="291"/>
      <c r="C53" s="291"/>
      <c r="D53" s="291"/>
      <c r="E53" s="291"/>
      <c r="F53" s="291"/>
      <c r="G53" s="291"/>
      <c r="H53" s="291"/>
    </row>
    <row r="54" spans="1:8" x14ac:dyDescent="0.2">
      <c r="A54" s="291"/>
      <c r="B54" s="291"/>
      <c r="C54" s="291"/>
      <c r="D54" s="291"/>
      <c r="E54" s="291"/>
      <c r="F54" s="291"/>
      <c r="G54" s="291"/>
      <c r="H54" s="291"/>
    </row>
  </sheetData>
  <sheetProtection sheet="1" selectLockedCells="1"/>
  <dataConsolidate/>
  <mergeCells count="17">
    <mergeCell ref="E38:E40"/>
    <mergeCell ref="A1:H1"/>
    <mergeCell ref="A2:H2"/>
    <mergeCell ref="A5:H5"/>
    <mergeCell ref="A4:H4"/>
    <mergeCell ref="A50:H54"/>
    <mergeCell ref="A8:E8"/>
    <mergeCell ref="A13:B13"/>
    <mergeCell ref="A14:B14"/>
    <mergeCell ref="A45:F47"/>
    <mergeCell ref="A30:B30"/>
    <mergeCell ref="A17:B17"/>
    <mergeCell ref="A31:B31"/>
    <mergeCell ref="A32:B32"/>
    <mergeCell ref="D32:E32"/>
    <mergeCell ref="A49:H49"/>
    <mergeCell ref="A38:D40"/>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5" t="s">
        <v>122</v>
      </c>
      <c r="B30" s="345"/>
      <c r="C30" s="345"/>
      <c r="D30" s="345"/>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5" t="s">
        <v>122</v>
      </c>
      <c r="B30" s="345"/>
      <c r="C30" s="345"/>
      <c r="D30" s="345"/>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48" t="s">
        <v>83</v>
      </c>
      <c r="B12" s="349"/>
      <c r="C12" s="349"/>
      <c r="D12" s="349"/>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88" t="str">
        <f>Summary!$A$2</f>
        <v>ANNUAL PERIOD</v>
      </c>
      <c r="B1" s="288"/>
      <c r="C1" s="288"/>
      <c r="D1" s="288"/>
      <c r="E1" s="288"/>
      <c r="F1" s="288"/>
    </row>
    <row r="3" spans="1:8" x14ac:dyDescent="0.2">
      <c r="A3" s="290" t="str">
        <f>Summary!$A$4</f>
        <v>CASE MANAGEMENT</v>
      </c>
      <c r="B3" s="290"/>
      <c r="C3" s="290"/>
      <c r="D3" s="290"/>
      <c r="E3" s="290"/>
      <c r="F3" s="290"/>
    </row>
    <row r="4" spans="1:8" x14ac:dyDescent="0.2">
      <c r="A4" s="3"/>
      <c r="B4" s="4"/>
      <c r="C4" s="4"/>
      <c r="D4" s="4"/>
    </row>
    <row r="5" spans="1:8" x14ac:dyDescent="0.2">
      <c r="A5" s="5" t="s">
        <v>253</v>
      </c>
      <c r="B5" s="4"/>
      <c r="C5" s="4"/>
      <c r="D5" s="4"/>
    </row>
    <row r="6" spans="1:8" x14ac:dyDescent="0.2">
      <c r="A6" s="5"/>
      <c r="B6" s="4"/>
      <c r="C6" s="4"/>
      <c r="D6" s="4"/>
    </row>
    <row r="7" spans="1:8" x14ac:dyDescent="0.2">
      <c r="A7" s="346" t="s">
        <v>316</v>
      </c>
      <c r="B7" s="346"/>
      <c r="C7" s="346"/>
      <c r="D7" s="346"/>
    </row>
    <row r="8" spans="1:8" x14ac:dyDescent="0.2">
      <c r="A8" s="346" t="s">
        <v>267</v>
      </c>
      <c r="B8" s="346"/>
      <c r="C8" s="346"/>
      <c r="D8" s="346"/>
    </row>
    <row r="9" spans="1:8" x14ac:dyDescent="0.2">
      <c r="A9" s="245" t="s">
        <v>169</v>
      </c>
      <c r="B9" s="90"/>
      <c r="C9" s="90"/>
      <c r="D9" s="90"/>
    </row>
    <row r="10" spans="1:8" x14ac:dyDescent="0.2">
      <c r="A10" s="245" t="s">
        <v>209</v>
      </c>
      <c r="B10" s="90"/>
      <c r="C10" s="90"/>
      <c r="D10" s="90"/>
    </row>
    <row r="11" spans="1:8" x14ac:dyDescent="0.2">
      <c r="A11" s="320" t="s">
        <v>314</v>
      </c>
      <c r="B11" s="320"/>
      <c r="C11" s="320"/>
      <c r="D11" s="320"/>
    </row>
    <row r="12" spans="1:8" x14ac:dyDescent="0.2">
      <c r="A12" s="246"/>
      <c r="B12" s="246"/>
      <c r="C12" s="246"/>
      <c r="D12" s="246"/>
    </row>
    <row r="13" spans="1:8" x14ac:dyDescent="0.2">
      <c r="A13" s="246"/>
      <c r="B13" s="246"/>
      <c r="C13" s="246"/>
      <c r="D13" s="246"/>
    </row>
    <row r="14" spans="1:8" x14ac:dyDescent="0.2">
      <c r="A14" s="2" t="s">
        <v>0</v>
      </c>
      <c r="B14" s="2" t="s">
        <v>1</v>
      </c>
      <c r="C14" s="2" t="s">
        <v>2</v>
      </c>
      <c r="D14" s="2" t="s">
        <v>3</v>
      </c>
      <c r="F14" s="317" t="s">
        <v>315</v>
      </c>
      <c r="G14" s="318"/>
      <c r="H14" s="319"/>
    </row>
    <row r="15" spans="1:8" ht="26.25" thickBot="1" x14ac:dyDescent="0.25">
      <c r="A15" s="249" t="s">
        <v>94</v>
      </c>
      <c r="B15" s="249" t="s">
        <v>25</v>
      </c>
      <c r="C15" s="250" t="s">
        <v>192</v>
      </c>
      <c r="D15" s="249" t="s">
        <v>317</v>
      </c>
      <c r="F15" s="257">
        <v>44742</v>
      </c>
      <c r="G15" s="257">
        <v>44377</v>
      </c>
      <c r="H15" s="257">
        <v>44012</v>
      </c>
    </row>
    <row r="16" spans="1:8" ht="13.5" thickTop="1" x14ac:dyDescent="0.2">
      <c r="A16" s="237"/>
      <c r="B16" s="263"/>
      <c r="C16" s="139"/>
      <c r="D16" s="119">
        <v>0</v>
      </c>
      <c r="F16" s="178"/>
      <c r="G16" s="178"/>
      <c r="H16" s="178"/>
    </row>
    <row r="17" spans="1:8" x14ac:dyDescent="0.2">
      <c r="A17" s="209"/>
      <c r="B17" s="263"/>
      <c r="C17" s="140"/>
      <c r="D17" s="119">
        <v>0</v>
      </c>
      <c r="F17" s="178"/>
      <c r="G17" s="178"/>
      <c r="H17" s="178"/>
    </row>
    <row r="18" spans="1:8" x14ac:dyDescent="0.2">
      <c r="A18" s="209"/>
      <c r="B18" s="263"/>
      <c r="C18" s="140"/>
      <c r="D18" s="119">
        <v>0</v>
      </c>
      <c r="F18" s="178"/>
      <c r="G18" s="178"/>
      <c r="H18" s="178"/>
    </row>
    <row r="19" spans="1:8" x14ac:dyDescent="0.2">
      <c r="A19" s="209"/>
      <c r="B19" s="263"/>
      <c r="C19" s="140"/>
      <c r="D19" s="119">
        <v>0</v>
      </c>
      <c r="F19" s="178"/>
      <c r="G19" s="178"/>
      <c r="H19" s="178"/>
    </row>
    <row r="20" spans="1:8" x14ac:dyDescent="0.2">
      <c r="A20" s="209"/>
      <c r="B20" s="263"/>
      <c r="C20" s="140"/>
      <c r="D20" s="119">
        <v>0</v>
      </c>
      <c r="F20" s="178"/>
      <c r="G20" s="178"/>
      <c r="H20" s="178"/>
    </row>
    <row r="21" spans="1:8" x14ac:dyDescent="0.2">
      <c r="A21" s="209"/>
      <c r="B21" s="263"/>
      <c r="C21" s="140"/>
      <c r="D21" s="119">
        <v>0</v>
      </c>
      <c r="F21" s="178"/>
      <c r="G21" s="178"/>
      <c r="H21" s="178"/>
    </row>
    <row r="22" spans="1:8" x14ac:dyDescent="0.2">
      <c r="A22" s="209"/>
      <c r="B22" s="263"/>
      <c r="C22" s="140"/>
      <c r="D22" s="119">
        <v>0</v>
      </c>
      <c r="F22" s="178"/>
      <c r="G22" s="178"/>
      <c r="H22" s="178"/>
    </row>
    <row r="23" spans="1:8" x14ac:dyDescent="0.2">
      <c r="A23" s="209"/>
      <c r="B23" s="263"/>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23" t="s">
        <v>232</v>
      </c>
      <c r="B26" s="323"/>
      <c r="C26" s="323"/>
      <c r="D26" s="323"/>
    </row>
    <row r="27" spans="1:8" x14ac:dyDescent="0.2">
      <c r="A27" s="336"/>
      <c r="B27" s="337"/>
      <c r="C27" s="337"/>
      <c r="D27" s="337"/>
    </row>
    <row r="28" spans="1:8" x14ac:dyDescent="0.2">
      <c r="A28" s="337"/>
      <c r="B28" s="337"/>
      <c r="C28" s="337"/>
      <c r="D28" s="337"/>
    </row>
    <row r="29" spans="1:8" x14ac:dyDescent="0.2">
      <c r="A29" s="337"/>
      <c r="B29" s="337"/>
      <c r="C29" s="337"/>
      <c r="D29" s="337"/>
    </row>
    <row r="30" spans="1:8" x14ac:dyDescent="0.2">
      <c r="A30" s="337"/>
      <c r="B30" s="337"/>
      <c r="C30" s="337"/>
      <c r="D30" s="337"/>
    </row>
    <row r="31" spans="1:8" x14ac:dyDescent="0.2">
      <c r="B31" s="264"/>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318</v>
      </c>
      <c r="B6" s="4"/>
      <c r="C6" s="4"/>
      <c r="D6" s="4"/>
    </row>
    <row r="7" spans="1:8" x14ac:dyDescent="0.2">
      <c r="A7" s="265" t="s">
        <v>319</v>
      </c>
      <c r="B7" s="4"/>
      <c r="C7" s="4"/>
      <c r="D7" s="4"/>
    </row>
    <row r="8" spans="1:8" x14ac:dyDescent="0.2">
      <c r="A8" s="5"/>
      <c r="B8" s="4"/>
      <c r="C8" s="4"/>
      <c r="D8" s="4"/>
    </row>
    <row r="9" spans="1:8" ht="26.25" customHeight="1" x14ac:dyDescent="0.2">
      <c r="A9" s="346" t="s">
        <v>268</v>
      </c>
      <c r="B9" s="346"/>
      <c r="C9" s="346"/>
      <c r="D9" s="346"/>
    </row>
    <row r="10" spans="1:8" ht="13.5" customHeight="1" x14ac:dyDescent="0.2">
      <c r="A10" s="346" t="s">
        <v>273</v>
      </c>
      <c r="B10" s="346"/>
      <c r="C10" s="346"/>
      <c r="D10" s="346"/>
    </row>
    <row r="11" spans="1:8" x14ac:dyDescent="0.2">
      <c r="A11" s="88" t="s">
        <v>169</v>
      </c>
      <c r="B11" s="90"/>
      <c r="C11" s="90"/>
      <c r="D11" s="90"/>
    </row>
    <row r="12" spans="1:8" x14ac:dyDescent="0.2">
      <c r="A12" s="88" t="s">
        <v>209</v>
      </c>
      <c r="B12" s="90"/>
      <c r="C12" s="90"/>
      <c r="D12" s="90"/>
      <c r="E12" s="1"/>
    </row>
    <row r="13" spans="1:8" ht="15" customHeight="1" x14ac:dyDescent="0.2">
      <c r="A13" s="320" t="s">
        <v>314</v>
      </c>
      <c r="B13" s="320"/>
      <c r="C13" s="320"/>
      <c r="D13" s="320"/>
      <c r="E13" s="16"/>
    </row>
    <row r="14" spans="1:8" ht="9" customHeight="1" x14ac:dyDescent="0.2">
      <c r="A14" s="246"/>
      <c r="B14" s="246"/>
      <c r="C14" s="246"/>
      <c r="D14" s="246"/>
      <c r="E14" s="16"/>
    </row>
    <row r="15" spans="1:8" ht="20.100000000000001" customHeight="1" x14ac:dyDescent="0.2">
      <c r="A15" s="2" t="s">
        <v>0</v>
      </c>
      <c r="B15" s="2" t="s">
        <v>1</v>
      </c>
      <c r="C15" s="2" t="s">
        <v>2</v>
      </c>
      <c r="D15" s="2" t="s">
        <v>3</v>
      </c>
      <c r="F15" s="317" t="s">
        <v>315</v>
      </c>
      <c r="G15" s="318"/>
      <c r="H15" s="319"/>
    </row>
    <row r="16" spans="1:8" ht="37.5" customHeight="1" thickBot="1" x14ac:dyDescent="0.25">
      <c r="A16" s="102" t="s">
        <v>145</v>
      </c>
      <c r="B16" s="103" t="s">
        <v>23</v>
      </c>
      <c r="C16" s="103" t="s">
        <v>192</v>
      </c>
      <c r="D16" s="103" t="s">
        <v>231</v>
      </c>
      <c r="F16" s="257">
        <v>44742</v>
      </c>
      <c r="G16" s="257">
        <v>44377</v>
      </c>
      <c r="H16" s="257">
        <v>44012</v>
      </c>
    </row>
    <row r="17" spans="1:8" ht="13.5" thickTop="1" x14ac:dyDescent="0.2">
      <c r="A17" s="237"/>
      <c r="B17" s="210"/>
      <c r="C17" s="139"/>
      <c r="D17" s="119">
        <f t="shared" ref="D17:D25" si="0">B17*C17</f>
        <v>0</v>
      </c>
      <c r="F17" s="178"/>
      <c r="G17" s="178"/>
      <c r="H17" s="178"/>
    </row>
    <row r="18" spans="1:8" x14ac:dyDescent="0.2">
      <c r="A18" s="209"/>
      <c r="B18" s="210"/>
      <c r="C18" s="140"/>
      <c r="D18" s="119">
        <f>B18*C18</f>
        <v>0</v>
      </c>
      <c r="F18" s="178"/>
      <c r="G18" s="178"/>
      <c r="H18" s="178"/>
    </row>
    <row r="19" spans="1:8" x14ac:dyDescent="0.2">
      <c r="A19" s="209"/>
      <c r="B19" s="210"/>
      <c r="C19" s="140"/>
      <c r="D19" s="119">
        <f t="shared" si="0"/>
        <v>0</v>
      </c>
      <c r="F19" s="178"/>
      <c r="G19" s="178"/>
      <c r="H19" s="178"/>
    </row>
    <row r="20" spans="1:8" x14ac:dyDescent="0.2">
      <c r="A20" s="209"/>
      <c r="B20" s="210"/>
      <c r="C20" s="140"/>
      <c r="D20" s="119">
        <f t="shared" si="0"/>
        <v>0</v>
      </c>
      <c r="F20" s="178"/>
      <c r="G20" s="178"/>
      <c r="H20" s="178"/>
    </row>
    <row r="21" spans="1:8" x14ac:dyDescent="0.2">
      <c r="A21" s="209"/>
      <c r="B21" s="210"/>
      <c r="C21" s="140"/>
      <c r="D21" s="119">
        <f t="shared" si="0"/>
        <v>0</v>
      </c>
      <c r="F21" s="178"/>
      <c r="G21" s="178"/>
      <c r="H21" s="178"/>
    </row>
    <row r="22" spans="1:8" x14ac:dyDescent="0.2">
      <c r="A22" s="209"/>
      <c r="B22" s="210"/>
      <c r="C22" s="140"/>
      <c r="D22" s="119">
        <f t="shared" si="0"/>
        <v>0</v>
      </c>
      <c r="F22" s="178"/>
      <c r="G22" s="178"/>
      <c r="H22" s="178"/>
    </row>
    <row r="23" spans="1:8" x14ac:dyDescent="0.2">
      <c r="A23" s="209"/>
      <c r="B23" s="210"/>
      <c r="C23" s="140"/>
      <c r="D23" s="119">
        <f t="shared" si="0"/>
        <v>0</v>
      </c>
      <c r="F23" s="178"/>
      <c r="G23" s="178"/>
      <c r="H23" s="178"/>
    </row>
    <row r="24" spans="1:8" x14ac:dyDescent="0.2">
      <c r="A24" s="209"/>
      <c r="B24" s="210"/>
      <c r="C24" s="140"/>
      <c r="D24" s="119">
        <f t="shared" si="0"/>
        <v>0</v>
      </c>
      <c r="F24" s="178"/>
      <c r="G24" s="178"/>
      <c r="H24" s="178"/>
    </row>
    <row r="25" spans="1:8" x14ac:dyDescent="0.2">
      <c r="A25" s="209"/>
      <c r="B25" s="210"/>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23" t="s">
        <v>232</v>
      </c>
      <c r="B28" s="323"/>
      <c r="C28" s="323"/>
      <c r="D28" s="323"/>
    </row>
    <row r="29" spans="1:8" x14ac:dyDescent="0.2">
      <c r="A29" s="336"/>
      <c r="B29" s="337"/>
      <c r="C29" s="337"/>
      <c r="D29" s="337"/>
    </row>
    <row r="30" spans="1:8" x14ac:dyDescent="0.2">
      <c r="A30" s="337"/>
      <c r="B30" s="337"/>
      <c r="C30" s="337"/>
      <c r="D30" s="337"/>
    </row>
    <row r="31" spans="1:8" x14ac:dyDescent="0.2">
      <c r="A31" s="337"/>
      <c r="B31" s="337"/>
      <c r="C31" s="337"/>
      <c r="D31" s="337"/>
    </row>
    <row r="32" spans="1:8" x14ac:dyDescent="0.2">
      <c r="A32" s="337"/>
      <c r="B32" s="337"/>
      <c r="C32" s="337"/>
      <c r="D32" s="337"/>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29:D32"/>
    <mergeCell ref="A9:D9"/>
    <mergeCell ref="A10:D10"/>
    <mergeCell ref="F15:H15"/>
    <mergeCell ref="A13:D13"/>
    <mergeCell ref="A1:D1"/>
    <mergeCell ref="A2:D2"/>
    <mergeCell ref="A28:D28"/>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45" t="s">
        <v>122</v>
      </c>
      <c r="B25" s="345"/>
      <c r="C25" s="345"/>
      <c r="D25" s="345"/>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23" t="s">
        <v>122</v>
      </c>
      <c r="B26" s="345"/>
      <c r="C26" s="345"/>
      <c r="D26" s="345"/>
    </row>
    <row r="27" spans="1:4" ht="24.75" customHeight="1" x14ac:dyDescent="0.2">
      <c r="A27" s="347" t="s">
        <v>126</v>
      </c>
      <c r="B27" s="347"/>
      <c r="C27" s="347"/>
      <c r="D27" s="347"/>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20" t="s">
        <v>314</v>
      </c>
      <c r="B12" s="320"/>
      <c r="C12" s="320"/>
      <c r="D12" s="320"/>
    </row>
    <row r="13" spans="1:8" ht="20.100000000000001" customHeight="1" x14ac:dyDescent="0.2">
      <c r="A13" s="246"/>
      <c r="B13" s="246"/>
      <c r="C13" s="246"/>
      <c r="D13" s="246"/>
    </row>
    <row r="14" spans="1:8" x14ac:dyDescent="0.2">
      <c r="A14" s="2" t="s">
        <v>0</v>
      </c>
      <c r="B14" s="2" t="s">
        <v>1</v>
      </c>
      <c r="C14" s="2" t="s">
        <v>2</v>
      </c>
      <c r="D14" s="2" t="s">
        <v>3</v>
      </c>
      <c r="F14" s="317" t="s">
        <v>315</v>
      </c>
      <c r="G14" s="318"/>
      <c r="H14" s="319"/>
    </row>
    <row r="15" spans="1:8" ht="51.75" thickBot="1" x14ac:dyDescent="0.25">
      <c r="A15" s="102" t="s">
        <v>55</v>
      </c>
      <c r="B15" s="103" t="s">
        <v>172</v>
      </c>
      <c r="C15" s="103" t="s">
        <v>173</v>
      </c>
      <c r="D15" s="103" t="s">
        <v>176</v>
      </c>
      <c r="E15" s="1"/>
      <c r="F15" s="257">
        <v>44742</v>
      </c>
      <c r="G15" s="257">
        <v>44377</v>
      </c>
      <c r="H15" s="257">
        <v>44377</v>
      </c>
    </row>
    <row r="16" spans="1:8" ht="13.5" thickTop="1" x14ac:dyDescent="0.2">
      <c r="A16" s="240"/>
      <c r="B16" s="213"/>
      <c r="C16" s="142"/>
      <c r="D16" s="119">
        <f>B16*C16</f>
        <v>0</v>
      </c>
      <c r="E16" s="1"/>
      <c r="F16" s="178"/>
      <c r="G16" s="178"/>
      <c r="H16" s="178"/>
    </row>
    <row r="17" spans="1:8" x14ac:dyDescent="0.2">
      <c r="A17" s="238"/>
      <c r="B17" s="214"/>
      <c r="C17" s="144"/>
      <c r="D17" s="118">
        <f>B17*C17</f>
        <v>0</v>
      </c>
      <c r="E17" s="1"/>
      <c r="F17" s="178"/>
      <c r="G17" s="178"/>
      <c r="H17" s="178"/>
    </row>
    <row r="18" spans="1:8" x14ac:dyDescent="0.2">
      <c r="A18" s="238"/>
      <c r="B18" s="212"/>
      <c r="C18" s="137"/>
      <c r="D18" s="118">
        <f>B18*C18</f>
        <v>0</v>
      </c>
      <c r="E18" s="16"/>
      <c r="F18" s="178"/>
      <c r="G18" s="178"/>
      <c r="H18" s="178"/>
    </row>
    <row r="19" spans="1:8" x14ac:dyDescent="0.2">
      <c r="A19" s="239"/>
      <c r="B19" s="212"/>
      <c r="C19" s="137"/>
      <c r="D19" s="118">
        <f>B19*C19</f>
        <v>0</v>
      </c>
      <c r="E19" s="16"/>
      <c r="F19" s="178"/>
      <c r="G19" s="178"/>
      <c r="H19" s="178"/>
    </row>
    <row r="20" spans="1:8" x14ac:dyDescent="0.2">
      <c r="A20" s="239"/>
      <c r="B20" s="212"/>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45" t="s">
        <v>175</v>
      </c>
      <c r="B24" s="345"/>
      <c r="C24" s="345"/>
      <c r="D24" s="345"/>
      <c r="F24" s="58"/>
      <c r="G24" s="58"/>
    </row>
    <row r="25" spans="1:8" x14ac:dyDescent="0.2">
      <c r="A25" s="350"/>
      <c r="B25" s="350"/>
      <c r="C25" s="350"/>
      <c r="D25" s="350"/>
      <c r="E25" s="58"/>
      <c r="F25" s="58"/>
      <c r="G25" s="58"/>
    </row>
    <row r="26" spans="1:8" x14ac:dyDescent="0.2">
      <c r="A26" s="350"/>
      <c r="B26" s="350"/>
      <c r="C26" s="350"/>
      <c r="D26" s="350"/>
      <c r="E26" s="58"/>
      <c r="F26" s="58"/>
      <c r="G26" s="58"/>
    </row>
    <row r="27" spans="1:8" x14ac:dyDescent="0.2">
      <c r="A27" s="350"/>
      <c r="B27" s="350"/>
      <c r="C27" s="350"/>
      <c r="D27" s="350"/>
      <c r="E27" s="58"/>
      <c r="F27" s="60"/>
      <c r="G27" s="60"/>
    </row>
    <row r="28" spans="1:8" x14ac:dyDescent="0.2">
      <c r="A28" s="350"/>
      <c r="B28" s="350"/>
      <c r="C28" s="350"/>
      <c r="D28" s="350"/>
      <c r="E28" s="58"/>
    </row>
    <row r="29" spans="1:8" x14ac:dyDescent="0.2">
      <c r="A29" s="350"/>
      <c r="B29" s="350"/>
      <c r="C29" s="350"/>
      <c r="D29" s="350"/>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7"/>
  <sheetViews>
    <sheetView showGridLines="0" showWhiteSpace="0" zoomScale="106" zoomScaleNormal="106"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7109375" bestFit="1" customWidth="1"/>
    <col min="28" max="28" width="10.85546875" bestFit="1" customWidth="1"/>
  </cols>
  <sheetData>
    <row r="1" spans="2:28" x14ac:dyDescent="0.2">
      <c r="B1" s="315" t="s">
        <v>324</v>
      </c>
      <c r="C1" s="315"/>
      <c r="D1" s="315"/>
      <c r="E1" s="315"/>
      <c r="AA1" s="39" t="s">
        <v>429</v>
      </c>
      <c r="AB1" s="39" t="s">
        <v>430</v>
      </c>
    </row>
    <row r="2" spans="2:28" x14ac:dyDescent="0.2">
      <c r="B2" s="315" t="str">
        <f>Summary!A2</f>
        <v>ANNUAL PERIOD</v>
      </c>
      <c r="C2" s="315"/>
      <c r="D2" s="315"/>
      <c r="E2" s="315"/>
      <c r="AA2" s="166" t="s">
        <v>347</v>
      </c>
      <c r="AB2" s="11">
        <v>68835</v>
      </c>
    </row>
    <row r="3" spans="2:28" x14ac:dyDescent="0.2">
      <c r="B3" s="3" t="str">
        <f>Summary!A4</f>
        <v>CASE MANAGEMENT</v>
      </c>
      <c r="C3" s="4"/>
      <c r="D3" s="4"/>
      <c r="E3" s="4"/>
      <c r="AA3" s="166" t="s">
        <v>350</v>
      </c>
      <c r="AB3" s="11">
        <v>57600</v>
      </c>
    </row>
    <row r="4" spans="2:28" x14ac:dyDescent="0.2">
      <c r="B4" s="3"/>
      <c r="C4" s="4"/>
      <c r="D4" s="4"/>
      <c r="E4" s="4"/>
      <c r="AA4" s="166" t="s">
        <v>360</v>
      </c>
      <c r="AB4" s="11">
        <v>50000</v>
      </c>
    </row>
    <row r="5" spans="2:28" x14ac:dyDescent="0.2">
      <c r="B5" s="5" t="s">
        <v>323</v>
      </c>
      <c r="C5" s="4"/>
      <c r="D5" s="4"/>
      <c r="E5" s="4"/>
      <c r="AA5" s="166" t="s">
        <v>370</v>
      </c>
      <c r="AB5" s="11">
        <v>50000</v>
      </c>
    </row>
    <row r="6" spans="2:28" x14ac:dyDescent="0.2">
      <c r="AA6" s="166" t="s">
        <v>336</v>
      </c>
      <c r="AB6" s="11">
        <v>37440</v>
      </c>
    </row>
    <row r="7" spans="2:28" x14ac:dyDescent="0.2">
      <c r="B7" s="166" t="s">
        <v>300</v>
      </c>
      <c r="AA7" s="166" t="s">
        <v>284</v>
      </c>
      <c r="AB7" s="11">
        <v>31200</v>
      </c>
    </row>
    <row r="8" spans="2:28" x14ac:dyDescent="0.2">
      <c r="B8" s="166" t="s">
        <v>301</v>
      </c>
    </row>
    <row r="9" spans="2:28" x14ac:dyDescent="0.2">
      <c r="B9" s="174" t="s">
        <v>431</v>
      </c>
    </row>
    <row r="10" spans="2:28" x14ac:dyDescent="0.2">
      <c r="B10" s="166" t="s">
        <v>432</v>
      </c>
      <c r="D10" s="269"/>
      <c r="E10" s="269"/>
      <c r="F10" s="269"/>
      <c r="G10" s="269"/>
      <c r="H10" s="269"/>
    </row>
    <row r="11" spans="2:28" x14ac:dyDescent="0.2">
      <c r="B11" s="166" t="s">
        <v>433</v>
      </c>
      <c r="D11" s="269"/>
      <c r="E11" s="269"/>
      <c r="F11" s="269"/>
      <c r="G11" s="269"/>
      <c r="H11" s="269"/>
    </row>
    <row r="12" spans="2:28" ht="13.5" thickBot="1" x14ac:dyDescent="0.25">
      <c r="D12" s="270"/>
      <c r="E12" s="270"/>
      <c r="F12" s="270"/>
      <c r="G12" s="270"/>
      <c r="H12" s="270"/>
    </row>
    <row r="13" spans="2:28" ht="14.25" thickTop="1" thickBot="1" x14ac:dyDescent="0.25">
      <c r="B13" s="273" t="s">
        <v>0</v>
      </c>
      <c r="C13" s="256" t="s">
        <v>1</v>
      </c>
      <c r="D13" s="255" t="s">
        <v>2</v>
      </c>
      <c r="E13" s="256" t="s">
        <v>3</v>
      </c>
      <c r="F13" s="256" t="s">
        <v>199</v>
      </c>
      <c r="G13" s="270"/>
      <c r="H13" s="270"/>
    </row>
    <row r="14" spans="2:28" ht="15" customHeight="1" thickTop="1" x14ac:dyDescent="0.2">
      <c r="B14" s="316" t="s">
        <v>202</v>
      </c>
      <c r="C14" s="316"/>
      <c r="D14" s="316"/>
      <c r="E14" s="316"/>
      <c r="F14" s="316"/>
      <c r="G14" s="266"/>
      <c r="H14" s="266"/>
    </row>
    <row r="15" spans="2:28" ht="15" customHeight="1" x14ac:dyDescent="0.2">
      <c r="B15" s="316" t="s">
        <v>434</v>
      </c>
      <c r="C15" s="316"/>
      <c r="D15" s="316"/>
      <c r="E15" s="316"/>
      <c r="F15" s="266"/>
      <c r="G15" s="266"/>
      <c r="H15" s="266"/>
    </row>
    <row r="16" spans="2:28" ht="15" customHeight="1" x14ac:dyDescent="0.2">
      <c r="B16" s="316" t="s">
        <v>435</v>
      </c>
      <c r="C16" s="316"/>
      <c r="D16" s="316"/>
      <c r="E16" s="316"/>
      <c r="F16" s="316"/>
      <c r="G16" s="266"/>
      <c r="H16" s="274"/>
    </row>
    <row r="17" spans="1:8" ht="15" customHeight="1" x14ac:dyDescent="0.2">
      <c r="B17" s="275" t="s">
        <v>436</v>
      </c>
      <c r="C17" s="275"/>
      <c r="D17" s="275"/>
      <c r="E17" s="275"/>
      <c r="F17" s="275"/>
      <c r="G17" s="266"/>
      <c r="H17" s="274"/>
    </row>
    <row r="18" spans="1:8" ht="15" customHeight="1" x14ac:dyDescent="0.2">
      <c r="B18" s="267" t="s">
        <v>437</v>
      </c>
      <c r="C18" s="267"/>
      <c r="D18" s="267"/>
      <c r="E18" s="267"/>
      <c r="F18" s="266"/>
      <c r="G18" s="266"/>
      <c r="H18" s="274"/>
    </row>
    <row r="19" spans="1:8" ht="15" customHeight="1" x14ac:dyDescent="0.2">
      <c r="B19" s="275" t="s">
        <v>438</v>
      </c>
      <c r="C19" s="275"/>
      <c r="D19" s="275"/>
      <c r="E19" s="275"/>
      <c r="F19" s="275"/>
      <c r="G19" s="266"/>
      <c r="H19" s="266"/>
    </row>
    <row r="20" spans="1:8" ht="15" customHeight="1" x14ac:dyDescent="0.2">
      <c r="B20" s="275" t="s">
        <v>439</v>
      </c>
      <c r="C20" s="275"/>
      <c r="D20" s="275"/>
      <c r="E20" s="275"/>
      <c r="F20" s="275"/>
      <c r="G20" s="266"/>
      <c r="H20" s="266"/>
    </row>
    <row r="21" spans="1:8" s="66" customFormat="1" x14ac:dyDescent="0.2">
      <c r="B21" s="314"/>
      <c r="C21" s="314"/>
      <c r="D21" s="314"/>
      <c r="E21" s="314"/>
      <c r="F21" s="276"/>
      <c r="G21" s="276"/>
      <c r="H21" s="276"/>
    </row>
    <row r="22" spans="1:8" x14ac:dyDescent="0.2">
      <c r="B22" s="314"/>
      <c r="C22" s="314"/>
      <c r="D22" s="314"/>
      <c r="E22" s="314"/>
      <c r="F22" s="276"/>
      <c r="G22" s="99"/>
      <c r="H22" s="99"/>
    </row>
    <row r="23" spans="1:8" ht="13.5" thickBot="1" x14ac:dyDescent="0.25">
      <c r="B23" s="14"/>
      <c r="C23" s="14"/>
      <c r="D23" s="184"/>
      <c r="E23" s="9"/>
      <c r="F23" s="9"/>
      <c r="G23" s="9"/>
      <c r="H23" s="9"/>
    </row>
    <row r="24" spans="1:8" ht="13.5" thickTop="1" x14ac:dyDescent="0.2">
      <c r="A24" t="s">
        <v>333</v>
      </c>
      <c r="B24" s="277" t="s">
        <v>0</v>
      </c>
      <c r="C24" s="278" t="s">
        <v>1</v>
      </c>
      <c r="D24" s="278" t="s">
        <v>2</v>
      </c>
      <c r="E24" s="278" t="s">
        <v>3</v>
      </c>
      <c r="F24" s="278" t="s">
        <v>199</v>
      </c>
      <c r="G24" s="278" t="s">
        <v>200</v>
      </c>
      <c r="H24" s="278" t="s">
        <v>201</v>
      </c>
    </row>
    <row r="25" spans="1:8" ht="51" x14ac:dyDescent="0.2">
      <c r="B25" s="271" t="s">
        <v>298</v>
      </c>
      <c r="C25" s="271" t="s">
        <v>283</v>
      </c>
      <c r="D25" s="271" t="s">
        <v>159</v>
      </c>
      <c r="E25" s="271" t="s">
        <v>302</v>
      </c>
      <c r="F25" s="271" t="s">
        <v>303</v>
      </c>
      <c r="G25" s="271" t="s">
        <v>307</v>
      </c>
      <c r="H25" s="271" t="s">
        <v>309</v>
      </c>
    </row>
    <row r="26" spans="1:8" x14ac:dyDescent="0.2">
      <c r="A26" s="279" t="s">
        <v>334</v>
      </c>
      <c r="B26" s="268" t="s">
        <v>279</v>
      </c>
      <c r="C26" s="279" t="s">
        <v>346</v>
      </c>
      <c r="D26" s="284" t="s">
        <v>347</v>
      </c>
      <c r="E26" s="280">
        <f>IFERROR(VLOOKUP(D26,$AA$1:$AB$7,2,0)," ")</f>
        <v>68835</v>
      </c>
      <c r="F26" s="281">
        <v>1</v>
      </c>
      <c r="G26" s="286"/>
      <c r="H26" s="282">
        <f t="shared" ref="H26:H89" si="0">IFERROR(E26*F26+G26," ")</f>
        <v>68835</v>
      </c>
    </row>
    <row r="27" spans="1:8" x14ac:dyDescent="0.2">
      <c r="A27" s="279" t="s">
        <v>334</v>
      </c>
      <c r="B27" s="268" t="s">
        <v>279</v>
      </c>
      <c r="C27" s="279" t="s">
        <v>348</v>
      </c>
      <c r="D27" s="284" t="s">
        <v>347</v>
      </c>
      <c r="E27" s="280">
        <f t="shared" ref="E27:E90" si="1">IFERROR(VLOOKUP(D27,$AA$1:$AB$7,2,0)," ")</f>
        <v>68835</v>
      </c>
      <c r="F27" s="281">
        <v>1</v>
      </c>
      <c r="G27" s="286"/>
      <c r="H27" s="282">
        <f t="shared" si="0"/>
        <v>68835</v>
      </c>
    </row>
    <row r="28" spans="1:8" ht="12.75" customHeight="1" x14ac:dyDescent="0.2">
      <c r="A28" s="279" t="s">
        <v>334</v>
      </c>
      <c r="B28" s="268" t="s">
        <v>279</v>
      </c>
      <c r="C28" s="279" t="s">
        <v>349</v>
      </c>
      <c r="D28" s="284" t="s">
        <v>350</v>
      </c>
      <c r="E28" s="280">
        <f t="shared" si="1"/>
        <v>57600</v>
      </c>
      <c r="F28" s="281">
        <v>1</v>
      </c>
      <c r="G28" s="286"/>
      <c r="H28" s="282">
        <f t="shared" si="0"/>
        <v>57600</v>
      </c>
    </row>
    <row r="29" spans="1:8" ht="12.75" customHeight="1" x14ac:dyDescent="0.2">
      <c r="A29" s="279" t="s">
        <v>334</v>
      </c>
      <c r="B29" s="268" t="s">
        <v>279</v>
      </c>
      <c r="C29" s="279" t="s">
        <v>351</v>
      </c>
      <c r="D29" s="284" t="s">
        <v>350</v>
      </c>
      <c r="E29" s="280">
        <f t="shared" si="1"/>
        <v>57600</v>
      </c>
      <c r="F29" s="281">
        <v>1</v>
      </c>
      <c r="G29" s="286"/>
      <c r="H29" s="282">
        <f t="shared" si="0"/>
        <v>57600</v>
      </c>
    </row>
    <row r="30" spans="1:8" ht="12.75" customHeight="1" x14ac:dyDescent="0.2">
      <c r="A30" s="279" t="s">
        <v>334</v>
      </c>
      <c r="B30" s="268" t="s">
        <v>279</v>
      </c>
      <c r="C30" s="279" t="s">
        <v>352</v>
      </c>
      <c r="D30" s="284" t="s">
        <v>350</v>
      </c>
      <c r="E30" s="280">
        <f t="shared" si="1"/>
        <v>57600</v>
      </c>
      <c r="F30" s="281">
        <v>1</v>
      </c>
      <c r="G30" s="286"/>
      <c r="H30" s="282">
        <f t="shared" si="0"/>
        <v>57600</v>
      </c>
    </row>
    <row r="31" spans="1:8" ht="12.75" customHeight="1" x14ac:dyDescent="0.2">
      <c r="A31" s="279" t="s">
        <v>334</v>
      </c>
      <c r="B31" s="268" t="s">
        <v>279</v>
      </c>
      <c r="C31" s="279" t="s">
        <v>353</v>
      </c>
      <c r="D31" s="284" t="s">
        <v>350</v>
      </c>
      <c r="E31" s="280">
        <f t="shared" si="1"/>
        <v>57600</v>
      </c>
      <c r="F31" s="281">
        <v>1</v>
      </c>
      <c r="G31" s="286"/>
      <c r="H31" s="282">
        <f t="shared" si="0"/>
        <v>57600</v>
      </c>
    </row>
    <row r="32" spans="1:8" ht="12.75" customHeight="1" x14ac:dyDescent="0.2">
      <c r="A32" s="279" t="s">
        <v>334</v>
      </c>
      <c r="B32" s="268" t="s">
        <v>279</v>
      </c>
      <c r="C32" s="279" t="s">
        <v>354</v>
      </c>
      <c r="D32" s="284" t="s">
        <v>350</v>
      </c>
      <c r="E32" s="280">
        <f t="shared" si="1"/>
        <v>57600</v>
      </c>
      <c r="F32" s="281">
        <v>1</v>
      </c>
      <c r="G32" s="286"/>
      <c r="H32" s="282">
        <f t="shared" si="0"/>
        <v>57600</v>
      </c>
    </row>
    <row r="33" spans="1:8" ht="12.75" customHeight="1" x14ac:dyDescent="0.2">
      <c r="A33" s="279" t="s">
        <v>334</v>
      </c>
      <c r="B33" s="268" t="s">
        <v>279</v>
      </c>
      <c r="C33" s="279" t="s">
        <v>355</v>
      </c>
      <c r="D33" s="284" t="s">
        <v>350</v>
      </c>
      <c r="E33" s="280">
        <f t="shared" si="1"/>
        <v>57600</v>
      </c>
      <c r="F33" s="281">
        <v>1</v>
      </c>
      <c r="G33" s="286"/>
      <c r="H33" s="282">
        <f t="shared" si="0"/>
        <v>57600</v>
      </c>
    </row>
    <row r="34" spans="1:8" ht="12.75" customHeight="1" x14ac:dyDescent="0.2">
      <c r="A34" s="279" t="s">
        <v>334</v>
      </c>
      <c r="B34" s="268" t="s">
        <v>279</v>
      </c>
      <c r="C34" s="279" t="s">
        <v>356</v>
      </c>
      <c r="D34" s="284" t="s">
        <v>350</v>
      </c>
      <c r="E34" s="280">
        <f t="shared" si="1"/>
        <v>57600</v>
      </c>
      <c r="F34" s="281">
        <v>1</v>
      </c>
      <c r="G34" s="286"/>
      <c r="H34" s="282">
        <f t="shared" si="0"/>
        <v>57600</v>
      </c>
    </row>
    <row r="35" spans="1:8" ht="12.75" customHeight="1" x14ac:dyDescent="0.2">
      <c r="A35" s="279" t="s">
        <v>334</v>
      </c>
      <c r="B35" s="268" t="s">
        <v>279</v>
      </c>
      <c r="C35" s="279" t="s">
        <v>357</v>
      </c>
      <c r="D35" s="284" t="s">
        <v>350</v>
      </c>
      <c r="E35" s="280">
        <f t="shared" si="1"/>
        <v>57600</v>
      </c>
      <c r="F35" s="281">
        <v>1</v>
      </c>
      <c r="G35" s="268"/>
      <c r="H35" s="282">
        <f t="shared" si="0"/>
        <v>57600</v>
      </c>
    </row>
    <row r="36" spans="1:8" ht="12.75" customHeight="1" x14ac:dyDescent="0.2">
      <c r="A36" s="279" t="s">
        <v>334</v>
      </c>
      <c r="B36" s="268" t="s">
        <v>279</v>
      </c>
      <c r="C36" s="279" t="s">
        <v>358</v>
      </c>
      <c r="D36" s="284" t="s">
        <v>350</v>
      </c>
      <c r="E36" s="280">
        <f t="shared" si="1"/>
        <v>57600</v>
      </c>
      <c r="F36" s="281">
        <v>1</v>
      </c>
      <c r="G36" s="286"/>
      <c r="H36" s="282">
        <f t="shared" si="0"/>
        <v>57600</v>
      </c>
    </row>
    <row r="37" spans="1:8" ht="12.75" customHeight="1" x14ac:dyDescent="0.2">
      <c r="A37" s="279" t="s">
        <v>334</v>
      </c>
      <c r="B37" s="268" t="s">
        <v>279</v>
      </c>
      <c r="C37" s="279" t="s">
        <v>359</v>
      </c>
      <c r="D37" s="284" t="s">
        <v>360</v>
      </c>
      <c r="E37" s="280">
        <f t="shared" si="1"/>
        <v>50000</v>
      </c>
      <c r="F37" s="281">
        <v>1</v>
      </c>
      <c r="G37" s="286"/>
      <c r="H37" s="282">
        <f t="shared" si="0"/>
        <v>50000</v>
      </c>
    </row>
    <row r="38" spans="1:8" ht="12.75" customHeight="1" x14ac:dyDescent="0.2">
      <c r="A38" s="279" t="s">
        <v>334</v>
      </c>
      <c r="B38" s="268" t="s">
        <v>279</v>
      </c>
      <c r="C38" s="279" t="s">
        <v>361</v>
      </c>
      <c r="D38" s="284" t="s">
        <v>360</v>
      </c>
      <c r="E38" s="280">
        <f t="shared" si="1"/>
        <v>50000</v>
      </c>
      <c r="F38" s="281">
        <v>1</v>
      </c>
      <c r="G38" s="286"/>
      <c r="H38" s="282">
        <f t="shared" si="0"/>
        <v>50000</v>
      </c>
    </row>
    <row r="39" spans="1:8" ht="12.75" customHeight="1" x14ac:dyDescent="0.2">
      <c r="A39" s="279" t="s">
        <v>334</v>
      </c>
      <c r="B39" s="268" t="s">
        <v>279</v>
      </c>
      <c r="C39" s="279" t="s">
        <v>362</v>
      </c>
      <c r="D39" s="284" t="s">
        <v>360</v>
      </c>
      <c r="E39" s="280">
        <f t="shared" si="1"/>
        <v>50000</v>
      </c>
      <c r="F39" s="281">
        <v>1</v>
      </c>
      <c r="G39" s="286"/>
      <c r="H39" s="282">
        <f t="shared" si="0"/>
        <v>50000</v>
      </c>
    </row>
    <row r="40" spans="1:8" ht="12.75" customHeight="1" x14ac:dyDescent="0.2">
      <c r="A40" s="279" t="s">
        <v>334</v>
      </c>
      <c r="B40" s="268" t="s">
        <v>279</v>
      </c>
      <c r="C40" s="279" t="s">
        <v>363</v>
      </c>
      <c r="D40" s="284" t="s">
        <v>360</v>
      </c>
      <c r="E40" s="280">
        <f t="shared" si="1"/>
        <v>50000</v>
      </c>
      <c r="F40" s="281">
        <v>1</v>
      </c>
      <c r="G40" s="286"/>
      <c r="H40" s="282">
        <f t="shared" si="0"/>
        <v>50000</v>
      </c>
    </row>
    <row r="41" spans="1:8" ht="12.75" customHeight="1" x14ac:dyDescent="0.2">
      <c r="A41" s="279" t="s">
        <v>334</v>
      </c>
      <c r="B41" s="268" t="s">
        <v>279</v>
      </c>
      <c r="C41" s="279" t="s">
        <v>364</v>
      </c>
      <c r="D41" s="284" t="s">
        <v>360</v>
      </c>
      <c r="E41" s="280">
        <f t="shared" si="1"/>
        <v>50000</v>
      </c>
      <c r="F41" s="281">
        <v>1</v>
      </c>
      <c r="G41" s="286"/>
      <c r="H41" s="282">
        <f t="shared" si="0"/>
        <v>50000</v>
      </c>
    </row>
    <row r="42" spans="1:8" ht="12.75" customHeight="1" x14ac:dyDescent="0.2">
      <c r="A42" s="279" t="s">
        <v>334</v>
      </c>
      <c r="B42" s="268" t="s">
        <v>279</v>
      </c>
      <c r="C42" s="279" t="s">
        <v>365</v>
      </c>
      <c r="D42" s="284" t="s">
        <v>360</v>
      </c>
      <c r="E42" s="280">
        <f t="shared" si="1"/>
        <v>50000</v>
      </c>
      <c r="F42" s="281">
        <v>1</v>
      </c>
      <c r="G42" s="286"/>
      <c r="H42" s="282">
        <f t="shared" si="0"/>
        <v>50000</v>
      </c>
    </row>
    <row r="43" spans="1:8" ht="12.75" customHeight="1" x14ac:dyDescent="0.2">
      <c r="A43" s="279" t="s">
        <v>334</v>
      </c>
      <c r="B43" s="268" t="s">
        <v>279</v>
      </c>
      <c r="C43" s="279" t="s">
        <v>366</v>
      </c>
      <c r="D43" s="284" t="s">
        <v>360</v>
      </c>
      <c r="E43" s="280">
        <f t="shared" si="1"/>
        <v>50000</v>
      </c>
      <c r="F43" s="281">
        <v>1</v>
      </c>
      <c r="G43" s="286"/>
      <c r="H43" s="282">
        <f t="shared" si="0"/>
        <v>50000</v>
      </c>
    </row>
    <row r="44" spans="1:8" ht="12.75" customHeight="1" x14ac:dyDescent="0.2">
      <c r="A44" s="279" t="s">
        <v>334</v>
      </c>
      <c r="B44" s="268" t="s">
        <v>279</v>
      </c>
      <c r="C44" s="279" t="s">
        <v>367</v>
      </c>
      <c r="D44" s="284" t="s">
        <v>360</v>
      </c>
      <c r="E44" s="280">
        <f t="shared" si="1"/>
        <v>50000</v>
      </c>
      <c r="F44" s="281">
        <v>1</v>
      </c>
      <c r="G44" s="286"/>
      <c r="H44" s="282">
        <f t="shared" si="0"/>
        <v>50000</v>
      </c>
    </row>
    <row r="45" spans="1:8" ht="12.75" customHeight="1" x14ac:dyDescent="0.2">
      <c r="A45" s="279" t="s">
        <v>334</v>
      </c>
      <c r="B45" s="268" t="s">
        <v>279</v>
      </c>
      <c r="C45" s="279" t="s">
        <v>368</v>
      </c>
      <c r="D45" s="284" t="s">
        <v>360</v>
      </c>
      <c r="E45" s="280">
        <f t="shared" si="1"/>
        <v>50000</v>
      </c>
      <c r="F45" s="281">
        <v>1</v>
      </c>
      <c r="G45" s="286"/>
      <c r="H45" s="282">
        <f t="shared" si="0"/>
        <v>50000</v>
      </c>
    </row>
    <row r="46" spans="1:8" s="66" customFormat="1" ht="12.75" customHeight="1" x14ac:dyDescent="0.2">
      <c r="A46" s="279" t="s">
        <v>334</v>
      </c>
      <c r="B46" s="268" t="s">
        <v>279</v>
      </c>
      <c r="C46" s="279" t="s">
        <v>369</v>
      </c>
      <c r="D46" s="284" t="s">
        <v>370</v>
      </c>
      <c r="E46" s="280">
        <f t="shared" si="1"/>
        <v>50000</v>
      </c>
      <c r="F46" s="281">
        <v>1</v>
      </c>
      <c r="G46" s="286"/>
      <c r="H46" s="282">
        <f t="shared" si="0"/>
        <v>50000</v>
      </c>
    </row>
    <row r="47" spans="1:8" s="66" customFormat="1" ht="12.75" customHeight="1" x14ac:dyDescent="0.2">
      <c r="A47" s="279" t="s">
        <v>334</v>
      </c>
      <c r="B47" s="268" t="s">
        <v>279</v>
      </c>
      <c r="C47" s="279" t="s">
        <v>371</v>
      </c>
      <c r="D47" s="284" t="s">
        <v>370</v>
      </c>
      <c r="E47" s="280">
        <f t="shared" si="1"/>
        <v>50000</v>
      </c>
      <c r="F47" s="281">
        <v>1</v>
      </c>
      <c r="G47" s="286"/>
      <c r="H47" s="282">
        <f t="shared" si="0"/>
        <v>50000</v>
      </c>
    </row>
    <row r="48" spans="1:8" s="66" customFormat="1" ht="12.75" customHeight="1" x14ac:dyDescent="0.2">
      <c r="A48" s="279" t="s">
        <v>334</v>
      </c>
      <c r="B48" s="268" t="s">
        <v>279</v>
      </c>
      <c r="C48" s="279" t="s">
        <v>372</v>
      </c>
      <c r="D48" s="284" t="s">
        <v>370</v>
      </c>
      <c r="E48" s="280">
        <f t="shared" si="1"/>
        <v>50000</v>
      </c>
      <c r="F48" s="281">
        <v>1</v>
      </c>
      <c r="G48" s="286"/>
      <c r="H48" s="282">
        <f t="shared" si="0"/>
        <v>50000</v>
      </c>
    </row>
    <row r="49" spans="1:8" s="66" customFormat="1" ht="12.75" customHeight="1" x14ac:dyDescent="0.2">
      <c r="A49" s="279" t="s">
        <v>334</v>
      </c>
      <c r="B49" s="268" t="s">
        <v>279</v>
      </c>
      <c r="C49" s="279" t="s">
        <v>373</v>
      </c>
      <c r="D49" s="284" t="s">
        <v>370</v>
      </c>
      <c r="E49" s="280">
        <f t="shared" si="1"/>
        <v>50000</v>
      </c>
      <c r="F49" s="281">
        <v>1</v>
      </c>
      <c r="G49" s="286"/>
      <c r="H49" s="282">
        <f t="shared" si="0"/>
        <v>50000</v>
      </c>
    </row>
    <row r="50" spans="1:8" s="66" customFormat="1" ht="12.75" customHeight="1" x14ac:dyDescent="0.2">
      <c r="A50" s="279" t="s">
        <v>334</v>
      </c>
      <c r="B50" s="268" t="s">
        <v>279</v>
      </c>
      <c r="C50" s="279" t="s">
        <v>374</v>
      </c>
      <c r="D50" s="284" t="s">
        <v>370</v>
      </c>
      <c r="E50" s="280">
        <f t="shared" si="1"/>
        <v>50000</v>
      </c>
      <c r="F50" s="281">
        <v>1</v>
      </c>
      <c r="G50" s="286"/>
      <c r="H50" s="282">
        <f t="shared" si="0"/>
        <v>50000</v>
      </c>
    </row>
    <row r="51" spans="1:8" s="66" customFormat="1" ht="15" customHeight="1" x14ac:dyDescent="0.2">
      <c r="A51" s="279" t="s">
        <v>334</v>
      </c>
      <c r="B51" s="268" t="s">
        <v>279</v>
      </c>
      <c r="C51" s="279" t="s">
        <v>375</v>
      </c>
      <c r="D51" s="284" t="s">
        <v>370</v>
      </c>
      <c r="E51" s="280">
        <f t="shared" si="1"/>
        <v>50000</v>
      </c>
      <c r="F51" s="281">
        <v>1</v>
      </c>
      <c r="G51" s="286"/>
      <c r="H51" s="282">
        <f t="shared" si="0"/>
        <v>50000</v>
      </c>
    </row>
    <row r="52" spans="1:8" s="66" customFormat="1" ht="15" customHeight="1" x14ac:dyDescent="0.2">
      <c r="A52" s="279" t="s">
        <v>334</v>
      </c>
      <c r="B52" s="268" t="s">
        <v>279</v>
      </c>
      <c r="C52" s="279" t="s">
        <v>376</v>
      </c>
      <c r="D52" s="284" t="s">
        <v>370</v>
      </c>
      <c r="E52" s="280">
        <f t="shared" si="1"/>
        <v>50000</v>
      </c>
      <c r="F52" s="281">
        <v>1</v>
      </c>
      <c r="G52" s="286"/>
      <c r="H52" s="282">
        <f t="shared" si="0"/>
        <v>50000</v>
      </c>
    </row>
    <row r="53" spans="1:8" s="66" customFormat="1" ht="15" customHeight="1" x14ac:dyDescent="0.2">
      <c r="A53" s="279" t="s">
        <v>334</v>
      </c>
      <c r="B53" s="268" t="s">
        <v>279</v>
      </c>
      <c r="C53" s="279" t="s">
        <v>377</v>
      </c>
      <c r="D53" s="284" t="s">
        <v>370</v>
      </c>
      <c r="E53" s="280">
        <f t="shared" si="1"/>
        <v>50000</v>
      </c>
      <c r="F53" s="281">
        <v>1</v>
      </c>
      <c r="G53" s="286"/>
      <c r="H53" s="282">
        <f t="shared" si="0"/>
        <v>50000</v>
      </c>
    </row>
    <row r="54" spans="1:8" s="66" customFormat="1" ht="15" customHeight="1" x14ac:dyDescent="0.2">
      <c r="A54" s="279" t="s">
        <v>334</v>
      </c>
      <c r="B54" s="268" t="s">
        <v>279</v>
      </c>
      <c r="C54" s="279" t="s">
        <v>378</v>
      </c>
      <c r="D54" s="284" t="s">
        <v>370</v>
      </c>
      <c r="E54" s="280">
        <f t="shared" si="1"/>
        <v>50000</v>
      </c>
      <c r="F54" s="281">
        <v>1</v>
      </c>
      <c r="G54" s="286"/>
      <c r="H54" s="282">
        <f t="shared" si="0"/>
        <v>50000</v>
      </c>
    </row>
    <row r="55" spans="1:8" s="66" customFormat="1" ht="15" customHeight="1" x14ac:dyDescent="0.2">
      <c r="A55" s="279" t="s">
        <v>334</v>
      </c>
      <c r="B55" s="268" t="s">
        <v>279</v>
      </c>
      <c r="C55" s="279" t="s">
        <v>379</v>
      </c>
      <c r="D55" s="284" t="s">
        <v>370</v>
      </c>
      <c r="E55" s="280">
        <f t="shared" si="1"/>
        <v>50000</v>
      </c>
      <c r="F55" s="281">
        <v>1</v>
      </c>
      <c r="G55" s="286"/>
      <c r="H55" s="282">
        <f t="shared" si="0"/>
        <v>50000</v>
      </c>
    </row>
    <row r="56" spans="1:8" x14ac:dyDescent="0.2">
      <c r="A56" s="279" t="s">
        <v>334</v>
      </c>
      <c r="B56" s="268" t="s">
        <v>279</v>
      </c>
      <c r="C56" s="279" t="s">
        <v>380</v>
      </c>
      <c r="D56" s="284" t="s">
        <v>370</v>
      </c>
      <c r="E56" s="280">
        <f t="shared" si="1"/>
        <v>50000</v>
      </c>
      <c r="F56" s="281">
        <v>1</v>
      </c>
      <c r="G56" s="286"/>
      <c r="H56" s="282">
        <f t="shared" si="0"/>
        <v>50000</v>
      </c>
    </row>
    <row r="57" spans="1:8" x14ac:dyDescent="0.2">
      <c r="A57" s="279" t="s">
        <v>334</v>
      </c>
      <c r="B57" s="268" t="s">
        <v>279</v>
      </c>
      <c r="C57" s="279" t="s">
        <v>381</v>
      </c>
      <c r="D57" s="284" t="s">
        <v>370</v>
      </c>
      <c r="E57" s="280">
        <f t="shared" si="1"/>
        <v>50000</v>
      </c>
      <c r="F57" s="281">
        <v>1</v>
      </c>
      <c r="G57" s="286"/>
      <c r="H57" s="282">
        <f t="shared" si="0"/>
        <v>50000</v>
      </c>
    </row>
    <row r="58" spans="1:8" x14ac:dyDescent="0.2">
      <c r="A58" s="279" t="s">
        <v>334</v>
      </c>
      <c r="B58" s="268" t="s">
        <v>279</v>
      </c>
      <c r="C58" s="279" t="s">
        <v>382</v>
      </c>
      <c r="D58" s="284" t="s">
        <v>370</v>
      </c>
      <c r="E58" s="280">
        <f t="shared" si="1"/>
        <v>50000</v>
      </c>
      <c r="F58" s="281">
        <v>1</v>
      </c>
      <c r="G58" s="286"/>
      <c r="H58" s="282">
        <f t="shared" si="0"/>
        <v>50000</v>
      </c>
    </row>
    <row r="59" spans="1:8" x14ac:dyDescent="0.2">
      <c r="A59" s="279" t="s">
        <v>334</v>
      </c>
      <c r="B59" s="268" t="s">
        <v>279</v>
      </c>
      <c r="C59" s="279" t="s">
        <v>383</v>
      </c>
      <c r="D59" s="284" t="s">
        <v>370</v>
      </c>
      <c r="E59" s="280">
        <f t="shared" si="1"/>
        <v>50000</v>
      </c>
      <c r="F59" s="281">
        <v>1</v>
      </c>
      <c r="G59" s="286"/>
      <c r="H59" s="282">
        <f t="shared" si="0"/>
        <v>50000</v>
      </c>
    </row>
    <row r="60" spans="1:8" x14ac:dyDescent="0.2">
      <c r="A60" s="279" t="s">
        <v>334</v>
      </c>
      <c r="B60" s="268" t="s">
        <v>279</v>
      </c>
      <c r="C60" s="279" t="s">
        <v>384</v>
      </c>
      <c r="D60" s="284" t="s">
        <v>370</v>
      </c>
      <c r="E60" s="280">
        <f t="shared" si="1"/>
        <v>50000</v>
      </c>
      <c r="F60" s="281">
        <v>1</v>
      </c>
      <c r="G60" s="286"/>
      <c r="H60" s="282">
        <f t="shared" si="0"/>
        <v>50000</v>
      </c>
    </row>
    <row r="61" spans="1:8" x14ac:dyDescent="0.2">
      <c r="A61" s="279" t="s">
        <v>334</v>
      </c>
      <c r="B61" s="268" t="s">
        <v>279</v>
      </c>
      <c r="C61" s="279" t="s">
        <v>385</v>
      </c>
      <c r="D61" s="284" t="s">
        <v>370</v>
      </c>
      <c r="E61" s="280">
        <f t="shared" si="1"/>
        <v>50000</v>
      </c>
      <c r="F61" s="281">
        <v>1</v>
      </c>
      <c r="G61" s="286"/>
      <c r="H61" s="282">
        <f t="shared" si="0"/>
        <v>50000</v>
      </c>
    </row>
    <row r="62" spans="1:8" x14ac:dyDescent="0.2">
      <c r="A62" s="279" t="s">
        <v>334</v>
      </c>
      <c r="B62" s="268" t="s">
        <v>279</v>
      </c>
      <c r="C62" s="279" t="s">
        <v>386</v>
      </c>
      <c r="D62" s="284" t="s">
        <v>370</v>
      </c>
      <c r="E62" s="280">
        <f t="shared" si="1"/>
        <v>50000</v>
      </c>
      <c r="F62" s="281">
        <v>1</v>
      </c>
      <c r="G62" s="286"/>
      <c r="H62" s="282">
        <f t="shared" si="0"/>
        <v>50000</v>
      </c>
    </row>
    <row r="63" spans="1:8" x14ac:dyDescent="0.2">
      <c r="A63" s="279" t="s">
        <v>334</v>
      </c>
      <c r="B63" s="268" t="s">
        <v>279</v>
      </c>
      <c r="C63" s="279" t="s">
        <v>387</v>
      </c>
      <c r="D63" s="284" t="s">
        <v>370</v>
      </c>
      <c r="E63" s="280">
        <f t="shared" si="1"/>
        <v>50000</v>
      </c>
      <c r="F63" s="281">
        <v>1</v>
      </c>
      <c r="G63" s="286"/>
      <c r="H63" s="282">
        <f t="shared" si="0"/>
        <v>50000</v>
      </c>
    </row>
    <row r="64" spans="1:8" x14ac:dyDescent="0.2">
      <c r="A64" s="279" t="s">
        <v>334</v>
      </c>
      <c r="B64" s="268" t="s">
        <v>279</v>
      </c>
      <c r="C64" s="279" t="s">
        <v>388</v>
      </c>
      <c r="D64" s="284" t="s">
        <v>370</v>
      </c>
      <c r="E64" s="280">
        <f t="shared" si="1"/>
        <v>50000</v>
      </c>
      <c r="F64" s="281">
        <v>1</v>
      </c>
      <c r="G64" s="286"/>
      <c r="H64" s="282">
        <f t="shared" si="0"/>
        <v>50000</v>
      </c>
    </row>
    <row r="65" spans="1:8" x14ac:dyDescent="0.2">
      <c r="A65" s="279" t="s">
        <v>334</v>
      </c>
      <c r="B65" s="268" t="s">
        <v>279</v>
      </c>
      <c r="C65" s="279" t="s">
        <v>389</v>
      </c>
      <c r="D65" s="284" t="s">
        <v>370</v>
      </c>
      <c r="E65" s="280">
        <f t="shared" si="1"/>
        <v>50000</v>
      </c>
      <c r="F65" s="281">
        <v>1</v>
      </c>
      <c r="G65" s="286"/>
      <c r="H65" s="282">
        <f t="shared" si="0"/>
        <v>50000</v>
      </c>
    </row>
    <row r="66" spans="1:8" x14ac:dyDescent="0.2">
      <c r="A66" s="279" t="s">
        <v>334</v>
      </c>
      <c r="B66" s="268" t="s">
        <v>279</v>
      </c>
      <c r="C66" s="279" t="s">
        <v>390</v>
      </c>
      <c r="D66" s="284" t="s">
        <v>370</v>
      </c>
      <c r="E66" s="280">
        <f t="shared" si="1"/>
        <v>50000</v>
      </c>
      <c r="F66" s="281">
        <v>1</v>
      </c>
      <c r="G66" s="286"/>
      <c r="H66" s="282">
        <f t="shared" si="0"/>
        <v>50000</v>
      </c>
    </row>
    <row r="67" spans="1:8" x14ac:dyDescent="0.2">
      <c r="A67" s="279" t="s">
        <v>334</v>
      </c>
      <c r="B67" s="268" t="s">
        <v>279</v>
      </c>
      <c r="C67" s="279" t="s">
        <v>391</v>
      </c>
      <c r="D67" s="284" t="s">
        <v>370</v>
      </c>
      <c r="E67" s="280">
        <f t="shared" si="1"/>
        <v>50000</v>
      </c>
      <c r="F67" s="281">
        <v>1</v>
      </c>
      <c r="G67" s="286"/>
      <c r="H67" s="282">
        <f t="shared" si="0"/>
        <v>50000</v>
      </c>
    </row>
    <row r="68" spans="1:8" x14ac:dyDescent="0.2">
      <c r="A68" s="279" t="s">
        <v>334</v>
      </c>
      <c r="B68" s="268" t="s">
        <v>279</v>
      </c>
      <c r="C68" s="279" t="s">
        <v>392</v>
      </c>
      <c r="D68" s="284" t="s">
        <v>370</v>
      </c>
      <c r="E68" s="280">
        <f t="shared" si="1"/>
        <v>50000</v>
      </c>
      <c r="F68" s="281">
        <v>1</v>
      </c>
      <c r="G68" s="286"/>
      <c r="H68" s="282">
        <f t="shared" si="0"/>
        <v>50000</v>
      </c>
    </row>
    <row r="69" spans="1:8" x14ac:dyDescent="0.2">
      <c r="A69" s="279" t="s">
        <v>334</v>
      </c>
      <c r="B69" s="268" t="s">
        <v>279</v>
      </c>
      <c r="C69" s="279" t="s">
        <v>393</v>
      </c>
      <c r="D69" s="284" t="s">
        <v>370</v>
      </c>
      <c r="E69" s="280">
        <f t="shared" si="1"/>
        <v>50000</v>
      </c>
      <c r="F69" s="281">
        <v>1</v>
      </c>
      <c r="G69" s="286"/>
      <c r="H69" s="282">
        <f t="shared" si="0"/>
        <v>50000</v>
      </c>
    </row>
    <row r="70" spans="1:8" x14ac:dyDescent="0.2">
      <c r="A70" s="279" t="s">
        <v>334</v>
      </c>
      <c r="B70" s="268" t="s">
        <v>279</v>
      </c>
      <c r="C70" s="279" t="s">
        <v>394</v>
      </c>
      <c r="D70" s="284" t="s">
        <v>370</v>
      </c>
      <c r="E70" s="280">
        <f t="shared" si="1"/>
        <v>50000</v>
      </c>
      <c r="F70" s="281">
        <v>1</v>
      </c>
      <c r="G70" s="286"/>
      <c r="H70" s="282">
        <f t="shared" si="0"/>
        <v>50000</v>
      </c>
    </row>
    <row r="71" spans="1:8" x14ac:dyDescent="0.2">
      <c r="A71" s="279" t="s">
        <v>334</v>
      </c>
      <c r="B71" s="268" t="s">
        <v>279</v>
      </c>
      <c r="C71" s="279" t="s">
        <v>395</v>
      </c>
      <c r="D71" s="284" t="s">
        <v>370</v>
      </c>
      <c r="E71" s="280">
        <f t="shared" si="1"/>
        <v>50000</v>
      </c>
      <c r="F71" s="281">
        <v>1</v>
      </c>
      <c r="G71" s="286"/>
      <c r="H71" s="282">
        <f t="shared" si="0"/>
        <v>50000</v>
      </c>
    </row>
    <row r="72" spans="1:8" x14ac:dyDescent="0.2">
      <c r="A72" s="279" t="s">
        <v>334</v>
      </c>
      <c r="B72" s="268" t="s">
        <v>279</v>
      </c>
      <c r="C72" s="279" t="s">
        <v>396</v>
      </c>
      <c r="D72" s="284" t="s">
        <v>370</v>
      </c>
      <c r="E72" s="280">
        <f t="shared" si="1"/>
        <v>50000</v>
      </c>
      <c r="F72" s="281">
        <v>1</v>
      </c>
      <c r="G72" s="286"/>
      <c r="H72" s="282">
        <f t="shared" si="0"/>
        <v>50000</v>
      </c>
    </row>
    <row r="73" spans="1:8" x14ac:dyDescent="0.2">
      <c r="A73" s="279" t="s">
        <v>334</v>
      </c>
      <c r="B73" s="268" t="s">
        <v>279</v>
      </c>
      <c r="C73" s="279" t="s">
        <v>397</v>
      </c>
      <c r="D73" s="284" t="s">
        <v>370</v>
      </c>
      <c r="E73" s="280">
        <f t="shared" si="1"/>
        <v>50000</v>
      </c>
      <c r="F73" s="281">
        <v>1</v>
      </c>
      <c r="G73" s="286"/>
      <c r="H73" s="282">
        <f t="shared" si="0"/>
        <v>50000</v>
      </c>
    </row>
    <row r="74" spans="1:8" x14ac:dyDescent="0.2">
      <c r="A74" s="279" t="s">
        <v>334</v>
      </c>
      <c r="B74" s="268" t="s">
        <v>279</v>
      </c>
      <c r="C74" s="279" t="s">
        <v>398</v>
      </c>
      <c r="D74" s="284" t="s">
        <v>370</v>
      </c>
      <c r="E74" s="280">
        <f t="shared" si="1"/>
        <v>50000</v>
      </c>
      <c r="F74" s="281">
        <v>1</v>
      </c>
      <c r="G74" s="286"/>
      <c r="H74" s="282">
        <f t="shared" si="0"/>
        <v>50000</v>
      </c>
    </row>
    <row r="75" spans="1:8" x14ac:dyDescent="0.2">
      <c r="A75" s="279" t="s">
        <v>334</v>
      </c>
      <c r="B75" s="268" t="s">
        <v>279</v>
      </c>
      <c r="C75" s="279" t="s">
        <v>399</v>
      </c>
      <c r="D75" s="284" t="s">
        <v>370</v>
      </c>
      <c r="E75" s="280">
        <f t="shared" si="1"/>
        <v>50000</v>
      </c>
      <c r="F75" s="281">
        <v>1</v>
      </c>
      <c r="G75" s="286"/>
      <c r="H75" s="282">
        <f t="shared" si="0"/>
        <v>50000</v>
      </c>
    </row>
    <row r="76" spans="1:8" x14ac:dyDescent="0.2">
      <c r="A76" s="279" t="s">
        <v>334</v>
      </c>
      <c r="B76" s="268" t="s">
        <v>279</v>
      </c>
      <c r="C76" s="279" t="s">
        <v>400</v>
      </c>
      <c r="D76" s="284" t="s">
        <v>370</v>
      </c>
      <c r="E76" s="280">
        <f t="shared" si="1"/>
        <v>50000</v>
      </c>
      <c r="F76" s="281">
        <v>1</v>
      </c>
      <c r="G76" s="286"/>
      <c r="H76" s="282">
        <f t="shared" si="0"/>
        <v>50000</v>
      </c>
    </row>
    <row r="77" spans="1:8" x14ac:dyDescent="0.2">
      <c r="A77" s="279" t="s">
        <v>334</v>
      </c>
      <c r="B77" s="268" t="s">
        <v>279</v>
      </c>
      <c r="C77" s="279" t="s">
        <v>401</v>
      </c>
      <c r="D77" s="284" t="s">
        <v>370</v>
      </c>
      <c r="E77" s="280">
        <f t="shared" si="1"/>
        <v>50000</v>
      </c>
      <c r="F77" s="281">
        <v>1</v>
      </c>
      <c r="G77" s="286"/>
      <c r="H77" s="282">
        <f t="shared" si="0"/>
        <v>50000</v>
      </c>
    </row>
    <row r="78" spans="1:8" x14ac:dyDescent="0.2">
      <c r="A78" s="279" t="s">
        <v>334</v>
      </c>
      <c r="B78" s="268" t="s">
        <v>279</v>
      </c>
      <c r="C78" s="279" t="s">
        <v>402</v>
      </c>
      <c r="D78" s="284" t="s">
        <v>370</v>
      </c>
      <c r="E78" s="280">
        <f t="shared" si="1"/>
        <v>50000</v>
      </c>
      <c r="F78" s="281">
        <v>1</v>
      </c>
      <c r="G78" s="286"/>
      <c r="H78" s="282">
        <f t="shared" si="0"/>
        <v>50000</v>
      </c>
    </row>
    <row r="79" spans="1:8" x14ac:dyDescent="0.2">
      <c r="A79" s="279" t="s">
        <v>334</v>
      </c>
      <c r="B79" s="268" t="s">
        <v>279</v>
      </c>
      <c r="C79" s="279" t="s">
        <v>403</v>
      </c>
      <c r="D79" s="284" t="s">
        <v>370</v>
      </c>
      <c r="E79" s="280">
        <f t="shared" si="1"/>
        <v>50000</v>
      </c>
      <c r="F79" s="281">
        <v>1</v>
      </c>
      <c r="G79" s="286"/>
      <c r="H79" s="282">
        <f t="shared" si="0"/>
        <v>50000</v>
      </c>
    </row>
    <row r="80" spans="1:8" x14ac:dyDescent="0.2">
      <c r="A80" s="279" t="s">
        <v>334</v>
      </c>
      <c r="B80" s="268" t="s">
        <v>279</v>
      </c>
      <c r="C80" s="279" t="s">
        <v>404</v>
      </c>
      <c r="D80" s="284" t="s">
        <v>370</v>
      </c>
      <c r="E80" s="280">
        <f t="shared" si="1"/>
        <v>50000</v>
      </c>
      <c r="F80" s="281">
        <v>1</v>
      </c>
      <c r="G80" s="286"/>
      <c r="H80" s="282">
        <f t="shared" si="0"/>
        <v>50000</v>
      </c>
    </row>
    <row r="81" spans="1:8" x14ac:dyDescent="0.2">
      <c r="A81" s="279" t="s">
        <v>334</v>
      </c>
      <c r="B81" s="268" t="s">
        <v>279</v>
      </c>
      <c r="C81" s="279" t="s">
        <v>405</v>
      </c>
      <c r="D81" s="284" t="s">
        <v>370</v>
      </c>
      <c r="E81" s="280">
        <f t="shared" si="1"/>
        <v>50000</v>
      </c>
      <c r="F81" s="281">
        <v>1</v>
      </c>
      <c r="G81" s="286"/>
      <c r="H81" s="282">
        <f t="shared" si="0"/>
        <v>50000</v>
      </c>
    </row>
    <row r="82" spans="1:8" x14ac:dyDescent="0.2">
      <c r="A82" s="279" t="s">
        <v>334</v>
      </c>
      <c r="B82" s="268" t="s">
        <v>279</v>
      </c>
      <c r="C82" s="279" t="s">
        <v>406</v>
      </c>
      <c r="D82" s="284" t="s">
        <v>370</v>
      </c>
      <c r="E82" s="280">
        <f t="shared" si="1"/>
        <v>50000</v>
      </c>
      <c r="F82" s="281">
        <v>1</v>
      </c>
      <c r="G82" s="286"/>
      <c r="H82" s="282">
        <f t="shared" si="0"/>
        <v>50000</v>
      </c>
    </row>
    <row r="83" spans="1:8" x14ac:dyDescent="0.2">
      <c r="A83" s="279" t="s">
        <v>334</v>
      </c>
      <c r="B83" s="268" t="s">
        <v>279</v>
      </c>
      <c r="C83" s="279" t="s">
        <v>407</v>
      </c>
      <c r="D83" s="284" t="s">
        <v>370</v>
      </c>
      <c r="E83" s="280">
        <f t="shared" si="1"/>
        <v>50000</v>
      </c>
      <c r="F83" s="281">
        <v>1</v>
      </c>
      <c r="G83" s="286"/>
      <c r="H83" s="282">
        <f t="shared" si="0"/>
        <v>50000</v>
      </c>
    </row>
    <row r="84" spans="1:8" x14ac:dyDescent="0.2">
      <c r="A84" s="279" t="s">
        <v>334</v>
      </c>
      <c r="B84" s="268" t="s">
        <v>279</v>
      </c>
      <c r="C84" s="279" t="s">
        <v>408</v>
      </c>
      <c r="D84" s="284" t="s">
        <v>370</v>
      </c>
      <c r="E84" s="280">
        <f t="shared" si="1"/>
        <v>50000</v>
      </c>
      <c r="F84" s="281">
        <v>1</v>
      </c>
      <c r="G84" s="286"/>
      <c r="H84" s="282">
        <f t="shared" si="0"/>
        <v>50000</v>
      </c>
    </row>
    <row r="85" spans="1:8" x14ac:dyDescent="0.2">
      <c r="A85" s="279" t="s">
        <v>334</v>
      </c>
      <c r="B85" s="268" t="s">
        <v>279</v>
      </c>
      <c r="C85" s="279" t="s">
        <v>409</v>
      </c>
      <c r="D85" s="284" t="s">
        <v>370</v>
      </c>
      <c r="E85" s="280">
        <f t="shared" si="1"/>
        <v>50000</v>
      </c>
      <c r="F85" s="281">
        <v>1</v>
      </c>
      <c r="G85" s="286"/>
      <c r="H85" s="282">
        <f t="shared" si="0"/>
        <v>50000</v>
      </c>
    </row>
    <row r="86" spans="1:8" x14ac:dyDescent="0.2">
      <c r="A86" s="279" t="s">
        <v>334</v>
      </c>
      <c r="B86" s="268" t="s">
        <v>279</v>
      </c>
      <c r="C86" s="279" t="s">
        <v>410</v>
      </c>
      <c r="D86" s="284" t="s">
        <v>370</v>
      </c>
      <c r="E86" s="280">
        <f t="shared" si="1"/>
        <v>50000</v>
      </c>
      <c r="F86" s="281">
        <v>1</v>
      </c>
      <c r="G86" s="286"/>
      <c r="H86" s="282">
        <f t="shared" si="0"/>
        <v>50000</v>
      </c>
    </row>
    <row r="87" spans="1:8" x14ac:dyDescent="0.2">
      <c r="A87" s="279" t="s">
        <v>334</v>
      </c>
      <c r="B87" s="268" t="s">
        <v>279</v>
      </c>
      <c r="C87" s="279" t="s">
        <v>411</v>
      </c>
      <c r="D87" s="284" t="s">
        <v>370</v>
      </c>
      <c r="E87" s="280">
        <f t="shared" si="1"/>
        <v>50000</v>
      </c>
      <c r="F87" s="281">
        <v>1</v>
      </c>
      <c r="G87" s="286"/>
      <c r="H87" s="282">
        <f t="shared" si="0"/>
        <v>50000</v>
      </c>
    </row>
    <row r="88" spans="1:8" x14ac:dyDescent="0.2">
      <c r="A88" s="279" t="s">
        <v>334</v>
      </c>
      <c r="B88" s="268" t="s">
        <v>279</v>
      </c>
      <c r="C88" s="279" t="s">
        <v>412</v>
      </c>
      <c r="D88" s="284" t="s">
        <v>370</v>
      </c>
      <c r="E88" s="280">
        <f t="shared" si="1"/>
        <v>50000</v>
      </c>
      <c r="F88" s="281">
        <v>1</v>
      </c>
      <c r="G88" s="286"/>
      <c r="H88" s="282">
        <f t="shared" si="0"/>
        <v>50000</v>
      </c>
    </row>
    <row r="89" spans="1:8" x14ac:dyDescent="0.2">
      <c r="A89" s="279" t="s">
        <v>334</v>
      </c>
      <c r="B89" s="268" t="s">
        <v>279</v>
      </c>
      <c r="C89" s="279" t="s">
        <v>413</v>
      </c>
      <c r="D89" s="284" t="s">
        <v>370</v>
      </c>
      <c r="E89" s="280">
        <f t="shared" si="1"/>
        <v>50000</v>
      </c>
      <c r="F89" s="281">
        <v>1</v>
      </c>
      <c r="G89" s="286"/>
      <c r="H89" s="282">
        <f t="shared" si="0"/>
        <v>50000</v>
      </c>
    </row>
    <row r="90" spans="1:8" x14ac:dyDescent="0.2">
      <c r="A90" s="279" t="s">
        <v>334</v>
      </c>
      <c r="B90" s="268" t="s">
        <v>279</v>
      </c>
      <c r="C90" s="279" t="s">
        <v>414</v>
      </c>
      <c r="D90" s="284" t="s">
        <v>370</v>
      </c>
      <c r="E90" s="280">
        <f t="shared" si="1"/>
        <v>50000</v>
      </c>
      <c r="F90" s="281">
        <v>1</v>
      </c>
      <c r="G90" s="286"/>
      <c r="H90" s="282">
        <f t="shared" ref="H90:H153" si="2">IFERROR(E90*F90+G90," ")</f>
        <v>50000</v>
      </c>
    </row>
    <row r="91" spans="1:8" x14ac:dyDescent="0.2">
      <c r="A91" s="279" t="s">
        <v>334</v>
      </c>
      <c r="B91" s="268" t="s">
        <v>279</v>
      </c>
      <c r="C91" s="279" t="s">
        <v>415</v>
      </c>
      <c r="D91" s="284" t="s">
        <v>370</v>
      </c>
      <c r="E91" s="280">
        <f t="shared" ref="E91:E154" si="3">IFERROR(VLOOKUP(D91,$AA$1:$AB$7,2,0)," ")</f>
        <v>50000</v>
      </c>
      <c r="F91" s="281">
        <v>1</v>
      </c>
      <c r="G91" s="286"/>
      <c r="H91" s="282">
        <f t="shared" si="2"/>
        <v>50000</v>
      </c>
    </row>
    <row r="92" spans="1:8" x14ac:dyDescent="0.2">
      <c r="A92" s="279" t="s">
        <v>334</v>
      </c>
      <c r="B92" s="268" t="s">
        <v>279</v>
      </c>
      <c r="C92" s="279" t="s">
        <v>416</v>
      </c>
      <c r="D92" s="284" t="s">
        <v>370</v>
      </c>
      <c r="E92" s="280">
        <f t="shared" si="3"/>
        <v>50000</v>
      </c>
      <c r="F92" s="281">
        <v>1</v>
      </c>
      <c r="G92" s="286"/>
      <c r="H92" s="282">
        <f t="shared" si="2"/>
        <v>50000</v>
      </c>
    </row>
    <row r="93" spans="1:8" x14ac:dyDescent="0.2">
      <c r="A93" s="279" t="s">
        <v>334</v>
      </c>
      <c r="B93" s="268" t="s">
        <v>279</v>
      </c>
      <c r="C93" s="279" t="s">
        <v>417</v>
      </c>
      <c r="D93" s="284" t="s">
        <v>336</v>
      </c>
      <c r="E93" s="280">
        <f t="shared" si="3"/>
        <v>37440</v>
      </c>
      <c r="F93" s="281">
        <v>1</v>
      </c>
      <c r="G93" s="286"/>
      <c r="H93" s="282">
        <f t="shared" si="2"/>
        <v>37440</v>
      </c>
    </row>
    <row r="94" spans="1:8" x14ac:dyDescent="0.2">
      <c r="A94" s="279" t="s">
        <v>334</v>
      </c>
      <c r="B94" s="268" t="s">
        <v>279</v>
      </c>
      <c r="C94" s="279" t="s">
        <v>418</v>
      </c>
      <c r="D94" s="284" t="s">
        <v>336</v>
      </c>
      <c r="E94" s="280">
        <f t="shared" si="3"/>
        <v>37440</v>
      </c>
      <c r="F94" s="281">
        <v>1</v>
      </c>
      <c r="G94" s="286"/>
      <c r="H94" s="282">
        <f t="shared" si="2"/>
        <v>37440</v>
      </c>
    </row>
    <row r="95" spans="1:8" x14ac:dyDescent="0.2">
      <c r="A95" s="279" t="s">
        <v>334</v>
      </c>
      <c r="B95" s="268" t="s">
        <v>279</v>
      </c>
      <c r="C95" s="279" t="s">
        <v>419</v>
      </c>
      <c r="D95" s="284" t="s">
        <v>336</v>
      </c>
      <c r="E95" s="280">
        <f t="shared" si="3"/>
        <v>37440</v>
      </c>
      <c r="F95" s="281">
        <v>1</v>
      </c>
      <c r="G95" s="286"/>
      <c r="H95" s="282">
        <f t="shared" si="2"/>
        <v>37440</v>
      </c>
    </row>
    <row r="96" spans="1:8" x14ac:dyDescent="0.2">
      <c r="A96" s="279" t="s">
        <v>334</v>
      </c>
      <c r="B96" s="268" t="s">
        <v>279</v>
      </c>
      <c r="C96" s="279" t="s">
        <v>420</v>
      </c>
      <c r="D96" s="284" t="s">
        <v>336</v>
      </c>
      <c r="E96" s="280">
        <f t="shared" si="3"/>
        <v>37440</v>
      </c>
      <c r="F96" s="281">
        <v>1</v>
      </c>
      <c r="G96" s="286"/>
      <c r="H96" s="282">
        <f t="shared" si="2"/>
        <v>37440</v>
      </c>
    </row>
    <row r="97" spans="1:8" x14ac:dyDescent="0.2">
      <c r="A97" s="279" t="s">
        <v>334</v>
      </c>
      <c r="B97" s="268" t="s">
        <v>279</v>
      </c>
      <c r="C97" s="279" t="s">
        <v>421</v>
      </c>
      <c r="D97" s="284" t="s">
        <v>336</v>
      </c>
      <c r="E97" s="280">
        <f t="shared" si="3"/>
        <v>37440</v>
      </c>
      <c r="F97" s="281">
        <v>1</v>
      </c>
      <c r="G97" s="286"/>
      <c r="H97" s="282">
        <f t="shared" si="2"/>
        <v>37440</v>
      </c>
    </row>
    <row r="98" spans="1:8" x14ac:dyDescent="0.2">
      <c r="A98" s="279" t="s">
        <v>334</v>
      </c>
      <c r="B98" s="268" t="s">
        <v>279</v>
      </c>
      <c r="C98" s="279" t="s">
        <v>422</v>
      </c>
      <c r="D98" s="284" t="s">
        <v>336</v>
      </c>
      <c r="E98" s="280">
        <f t="shared" si="3"/>
        <v>37440</v>
      </c>
      <c r="F98" s="281">
        <v>1</v>
      </c>
      <c r="G98" s="286"/>
      <c r="H98" s="282">
        <f t="shared" si="2"/>
        <v>37440</v>
      </c>
    </row>
    <row r="99" spans="1:8" x14ac:dyDescent="0.2">
      <c r="A99" s="279" t="s">
        <v>334</v>
      </c>
      <c r="B99" s="268" t="s">
        <v>279</v>
      </c>
      <c r="C99" s="279" t="s">
        <v>423</v>
      </c>
      <c r="D99" s="284" t="s">
        <v>336</v>
      </c>
      <c r="E99" s="280">
        <f t="shared" si="3"/>
        <v>37440</v>
      </c>
      <c r="F99" s="281">
        <v>1</v>
      </c>
      <c r="G99" s="286"/>
      <c r="H99" s="282">
        <f t="shared" si="2"/>
        <v>37440</v>
      </c>
    </row>
    <row r="100" spans="1:8" x14ac:dyDescent="0.2">
      <c r="A100" s="279" t="s">
        <v>334</v>
      </c>
      <c r="B100" s="268" t="s">
        <v>279</v>
      </c>
      <c r="C100" s="279" t="s">
        <v>424</v>
      </c>
      <c r="D100" s="284" t="s">
        <v>336</v>
      </c>
      <c r="E100" s="280">
        <f t="shared" si="3"/>
        <v>37440</v>
      </c>
      <c r="F100" s="281">
        <v>1</v>
      </c>
      <c r="G100" s="286"/>
      <c r="H100" s="282">
        <f t="shared" si="2"/>
        <v>37440</v>
      </c>
    </row>
    <row r="101" spans="1:8" x14ac:dyDescent="0.2">
      <c r="A101" s="279" t="s">
        <v>334</v>
      </c>
      <c r="B101" s="268" t="s">
        <v>279</v>
      </c>
      <c r="C101" s="279" t="s">
        <v>425</v>
      </c>
      <c r="D101" s="284" t="s">
        <v>336</v>
      </c>
      <c r="E101" s="280">
        <f t="shared" si="3"/>
        <v>37440</v>
      </c>
      <c r="F101" s="281">
        <v>1</v>
      </c>
      <c r="G101" s="286"/>
      <c r="H101" s="282">
        <f t="shared" si="2"/>
        <v>37440</v>
      </c>
    </row>
    <row r="102" spans="1:8" x14ac:dyDescent="0.2">
      <c r="A102" s="279" t="s">
        <v>334</v>
      </c>
      <c r="B102" s="268" t="s">
        <v>279</v>
      </c>
      <c r="C102" s="279" t="s">
        <v>335</v>
      </c>
      <c r="D102" s="284" t="s">
        <v>336</v>
      </c>
      <c r="E102" s="280">
        <f t="shared" si="3"/>
        <v>37440</v>
      </c>
      <c r="F102" s="281">
        <v>1</v>
      </c>
      <c r="G102" s="286"/>
      <c r="H102" s="282">
        <f t="shared" si="2"/>
        <v>37440</v>
      </c>
    </row>
    <row r="103" spans="1:8" x14ac:dyDescent="0.2">
      <c r="A103" s="279" t="s">
        <v>334</v>
      </c>
      <c r="B103" s="268" t="s">
        <v>279</v>
      </c>
      <c r="C103" s="279" t="s">
        <v>337</v>
      </c>
      <c r="D103" s="284" t="s">
        <v>336</v>
      </c>
      <c r="E103" s="280">
        <f t="shared" si="3"/>
        <v>37440</v>
      </c>
      <c r="F103" s="281">
        <v>1</v>
      </c>
      <c r="G103" s="286"/>
      <c r="H103" s="282">
        <f t="shared" si="2"/>
        <v>37440</v>
      </c>
    </row>
    <row r="104" spans="1:8" x14ac:dyDescent="0.2">
      <c r="A104" s="279" t="s">
        <v>334</v>
      </c>
      <c r="B104" s="268" t="s">
        <v>279</v>
      </c>
      <c r="C104" s="279" t="s">
        <v>338</v>
      </c>
      <c r="D104" s="284" t="s">
        <v>336</v>
      </c>
      <c r="E104" s="280">
        <f t="shared" si="3"/>
        <v>37440</v>
      </c>
      <c r="F104" s="281">
        <v>1</v>
      </c>
      <c r="G104" s="286"/>
      <c r="H104" s="282">
        <f t="shared" si="2"/>
        <v>37440</v>
      </c>
    </row>
    <row r="105" spans="1:8" x14ac:dyDescent="0.2">
      <c r="A105" s="279" t="s">
        <v>334</v>
      </c>
      <c r="B105" s="268" t="s">
        <v>279</v>
      </c>
      <c r="C105" s="279" t="s">
        <v>339</v>
      </c>
      <c r="D105" s="284" t="s">
        <v>336</v>
      </c>
      <c r="E105" s="280">
        <f t="shared" si="3"/>
        <v>37440</v>
      </c>
      <c r="F105" s="281">
        <v>1</v>
      </c>
      <c r="G105" s="286"/>
      <c r="H105" s="282">
        <f t="shared" si="2"/>
        <v>37440</v>
      </c>
    </row>
    <row r="106" spans="1:8" x14ac:dyDescent="0.2">
      <c r="A106" s="279" t="s">
        <v>334</v>
      </c>
      <c r="B106" s="268" t="s">
        <v>279</v>
      </c>
      <c r="C106" s="279" t="s">
        <v>340</v>
      </c>
      <c r="D106" s="284" t="s">
        <v>336</v>
      </c>
      <c r="E106" s="280">
        <f t="shared" si="3"/>
        <v>37440</v>
      </c>
      <c r="F106" s="281">
        <v>1</v>
      </c>
      <c r="G106" s="286"/>
      <c r="H106" s="282">
        <f t="shared" si="2"/>
        <v>37440</v>
      </c>
    </row>
    <row r="107" spans="1:8" x14ac:dyDescent="0.2">
      <c r="A107" s="279" t="s">
        <v>334</v>
      </c>
      <c r="B107" s="268" t="s">
        <v>279</v>
      </c>
      <c r="C107" s="279" t="s">
        <v>341</v>
      </c>
      <c r="D107" s="284" t="s">
        <v>284</v>
      </c>
      <c r="E107" s="280">
        <f t="shared" si="3"/>
        <v>31200</v>
      </c>
      <c r="F107" s="281">
        <v>1</v>
      </c>
      <c r="G107" s="286"/>
      <c r="H107" s="282">
        <f t="shared" si="2"/>
        <v>31200</v>
      </c>
    </row>
    <row r="108" spans="1:8" x14ac:dyDescent="0.2">
      <c r="A108" s="279" t="s">
        <v>334</v>
      </c>
      <c r="B108" s="268" t="s">
        <v>279</v>
      </c>
      <c r="C108" s="279" t="s">
        <v>342</v>
      </c>
      <c r="D108" s="284" t="s">
        <v>284</v>
      </c>
      <c r="E108" s="280">
        <f t="shared" si="3"/>
        <v>31200</v>
      </c>
      <c r="F108" s="281">
        <v>1</v>
      </c>
      <c r="G108" s="286"/>
      <c r="H108" s="282">
        <f t="shared" si="2"/>
        <v>31200</v>
      </c>
    </row>
    <row r="109" spans="1:8" x14ac:dyDescent="0.2">
      <c r="A109" s="279" t="s">
        <v>334</v>
      </c>
      <c r="B109" s="268" t="s">
        <v>279</v>
      </c>
      <c r="C109" s="279" t="s">
        <v>343</v>
      </c>
      <c r="D109" s="284" t="s">
        <v>284</v>
      </c>
      <c r="E109" s="280">
        <f t="shared" si="3"/>
        <v>31200</v>
      </c>
      <c r="F109" s="281">
        <v>1</v>
      </c>
      <c r="G109" s="286"/>
      <c r="H109" s="282">
        <f t="shared" si="2"/>
        <v>31200</v>
      </c>
    </row>
    <row r="110" spans="1:8" x14ac:dyDescent="0.2">
      <c r="A110" s="279" t="s">
        <v>334</v>
      </c>
      <c r="B110" s="268" t="s">
        <v>279</v>
      </c>
      <c r="C110" s="279" t="s">
        <v>344</v>
      </c>
      <c r="D110" s="284" t="s">
        <v>284</v>
      </c>
      <c r="E110" s="280">
        <f t="shared" si="3"/>
        <v>31200</v>
      </c>
      <c r="F110" s="281">
        <v>1</v>
      </c>
      <c r="G110" s="286"/>
      <c r="H110" s="282">
        <f t="shared" si="2"/>
        <v>31200</v>
      </c>
    </row>
    <row r="111" spans="1:8" x14ac:dyDescent="0.2">
      <c r="A111" s="279" t="s">
        <v>334</v>
      </c>
      <c r="B111" s="268" t="s">
        <v>279</v>
      </c>
      <c r="C111" s="279" t="s">
        <v>345</v>
      </c>
      <c r="D111" s="284" t="s">
        <v>284</v>
      </c>
      <c r="E111" s="280">
        <f t="shared" si="3"/>
        <v>31200</v>
      </c>
      <c r="F111" s="281">
        <v>1</v>
      </c>
      <c r="G111" s="286"/>
      <c r="H111" s="282">
        <f t="shared" si="2"/>
        <v>31200</v>
      </c>
    </row>
    <row r="112" spans="1:8" x14ac:dyDescent="0.2">
      <c r="A112" s="279" t="s">
        <v>426</v>
      </c>
      <c r="B112" s="268" t="s">
        <v>279</v>
      </c>
      <c r="C112" s="279" t="s">
        <v>346</v>
      </c>
      <c r="D112" s="284" t="s">
        <v>347</v>
      </c>
      <c r="E112" s="280">
        <f t="shared" si="3"/>
        <v>68835</v>
      </c>
      <c r="F112" s="281">
        <v>1</v>
      </c>
      <c r="G112" s="286"/>
      <c r="H112" s="282">
        <f t="shared" si="2"/>
        <v>68835</v>
      </c>
    </row>
    <row r="113" spans="1:8" x14ac:dyDescent="0.2">
      <c r="A113" s="279" t="s">
        <v>426</v>
      </c>
      <c r="B113" s="268" t="s">
        <v>279</v>
      </c>
      <c r="C113" s="279" t="s">
        <v>349</v>
      </c>
      <c r="D113" s="284" t="s">
        <v>350</v>
      </c>
      <c r="E113" s="280">
        <f t="shared" si="3"/>
        <v>57600</v>
      </c>
      <c r="F113" s="281">
        <v>1</v>
      </c>
      <c r="G113" s="286"/>
      <c r="H113" s="282">
        <f t="shared" si="2"/>
        <v>57600</v>
      </c>
    </row>
    <row r="114" spans="1:8" x14ac:dyDescent="0.2">
      <c r="A114" s="279" t="s">
        <v>426</v>
      </c>
      <c r="B114" s="268" t="s">
        <v>279</v>
      </c>
      <c r="C114" s="279" t="s">
        <v>351</v>
      </c>
      <c r="D114" s="284" t="s">
        <v>350</v>
      </c>
      <c r="E114" s="280">
        <f t="shared" si="3"/>
        <v>57600</v>
      </c>
      <c r="F114" s="281">
        <v>1</v>
      </c>
      <c r="G114" s="286"/>
      <c r="H114" s="282">
        <f t="shared" si="2"/>
        <v>57600</v>
      </c>
    </row>
    <row r="115" spans="1:8" x14ac:dyDescent="0.2">
      <c r="A115" s="279" t="s">
        <v>426</v>
      </c>
      <c r="B115" s="268" t="s">
        <v>279</v>
      </c>
      <c r="C115" s="279" t="s">
        <v>352</v>
      </c>
      <c r="D115" s="284" t="s">
        <v>350</v>
      </c>
      <c r="E115" s="280">
        <f t="shared" si="3"/>
        <v>57600</v>
      </c>
      <c r="F115" s="281">
        <v>1</v>
      </c>
      <c r="G115" s="286"/>
      <c r="H115" s="282">
        <f t="shared" si="2"/>
        <v>57600</v>
      </c>
    </row>
    <row r="116" spans="1:8" x14ac:dyDescent="0.2">
      <c r="A116" s="279" t="s">
        <v>426</v>
      </c>
      <c r="B116" s="268" t="s">
        <v>279</v>
      </c>
      <c r="C116" s="279" t="s">
        <v>353</v>
      </c>
      <c r="D116" s="284" t="s">
        <v>350</v>
      </c>
      <c r="E116" s="280">
        <f t="shared" si="3"/>
        <v>57600</v>
      </c>
      <c r="F116" s="281">
        <v>1</v>
      </c>
      <c r="G116" s="286"/>
      <c r="H116" s="282">
        <f t="shared" si="2"/>
        <v>57600</v>
      </c>
    </row>
    <row r="117" spans="1:8" x14ac:dyDescent="0.2">
      <c r="A117" s="279" t="s">
        <v>426</v>
      </c>
      <c r="B117" s="268" t="s">
        <v>279</v>
      </c>
      <c r="C117" s="279" t="s">
        <v>359</v>
      </c>
      <c r="D117" s="284" t="s">
        <v>360</v>
      </c>
      <c r="E117" s="280">
        <f t="shared" si="3"/>
        <v>50000</v>
      </c>
      <c r="F117" s="281">
        <v>1</v>
      </c>
      <c r="G117" s="286"/>
      <c r="H117" s="282">
        <f t="shared" si="2"/>
        <v>50000</v>
      </c>
    </row>
    <row r="118" spans="1:8" x14ac:dyDescent="0.2">
      <c r="A118" s="279" t="s">
        <v>426</v>
      </c>
      <c r="B118" s="268" t="s">
        <v>279</v>
      </c>
      <c r="C118" s="279" t="s">
        <v>361</v>
      </c>
      <c r="D118" s="284" t="s">
        <v>360</v>
      </c>
      <c r="E118" s="280">
        <f t="shared" si="3"/>
        <v>50000</v>
      </c>
      <c r="F118" s="281">
        <v>1</v>
      </c>
      <c r="G118" s="286"/>
      <c r="H118" s="282">
        <f t="shared" si="2"/>
        <v>50000</v>
      </c>
    </row>
    <row r="119" spans="1:8" x14ac:dyDescent="0.2">
      <c r="A119" s="279" t="s">
        <v>426</v>
      </c>
      <c r="B119" s="268" t="s">
        <v>279</v>
      </c>
      <c r="C119" s="279" t="s">
        <v>362</v>
      </c>
      <c r="D119" s="284" t="s">
        <v>360</v>
      </c>
      <c r="E119" s="280">
        <f t="shared" si="3"/>
        <v>50000</v>
      </c>
      <c r="F119" s="281">
        <v>1</v>
      </c>
      <c r="G119" s="286"/>
      <c r="H119" s="282">
        <f t="shared" si="2"/>
        <v>50000</v>
      </c>
    </row>
    <row r="120" spans="1:8" x14ac:dyDescent="0.2">
      <c r="A120" s="279" t="s">
        <v>426</v>
      </c>
      <c r="B120" s="268" t="s">
        <v>279</v>
      </c>
      <c r="C120" s="279" t="s">
        <v>363</v>
      </c>
      <c r="D120" s="284" t="s">
        <v>360</v>
      </c>
      <c r="E120" s="280">
        <f t="shared" si="3"/>
        <v>50000</v>
      </c>
      <c r="F120" s="281">
        <v>1</v>
      </c>
      <c r="G120" s="286"/>
      <c r="H120" s="282">
        <f t="shared" si="2"/>
        <v>50000</v>
      </c>
    </row>
    <row r="121" spans="1:8" x14ac:dyDescent="0.2">
      <c r="A121" s="279" t="s">
        <v>426</v>
      </c>
      <c r="B121" s="268" t="s">
        <v>279</v>
      </c>
      <c r="C121" s="279" t="s">
        <v>369</v>
      </c>
      <c r="D121" s="284" t="s">
        <v>370</v>
      </c>
      <c r="E121" s="280">
        <f t="shared" si="3"/>
        <v>50000</v>
      </c>
      <c r="F121" s="281">
        <v>1</v>
      </c>
      <c r="G121" s="286"/>
      <c r="H121" s="282">
        <f t="shared" si="2"/>
        <v>50000</v>
      </c>
    </row>
    <row r="122" spans="1:8" x14ac:dyDescent="0.2">
      <c r="A122" s="279" t="s">
        <v>426</v>
      </c>
      <c r="B122" s="268" t="s">
        <v>279</v>
      </c>
      <c r="C122" s="279" t="s">
        <v>371</v>
      </c>
      <c r="D122" s="284" t="s">
        <v>370</v>
      </c>
      <c r="E122" s="280">
        <f t="shared" si="3"/>
        <v>50000</v>
      </c>
      <c r="F122" s="281">
        <v>1</v>
      </c>
      <c r="G122" s="286"/>
      <c r="H122" s="282">
        <f t="shared" si="2"/>
        <v>50000</v>
      </c>
    </row>
    <row r="123" spans="1:8" x14ac:dyDescent="0.2">
      <c r="A123" s="279" t="s">
        <v>426</v>
      </c>
      <c r="B123" s="268" t="s">
        <v>279</v>
      </c>
      <c r="C123" s="279" t="s">
        <v>372</v>
      </c>
      <c r="D123" s="284" t="s">
        <v>370</v>
      </c>
      <c r="E123" s="280">
        <f t="shared" si="3"/>
        <v>50000</v>
      </c>
      <c r="F123" s="281">
        <v>1</v>
      </c>
      <c r="G123" s="286"/>
      <c r="H123" s="282">
        <f t="shared" si="2"/>
        <v>50000</v>
      </c>
    </row>
    <row r="124" spans="1:8" x14ac:dyDescent="0.2">
      <c r="A124" s="279" t="s">
        <v>426</v>
      </c>
      <c r="B124" s="268" t="s">
        <v>279</v>
      </c>
      <c r="C124" s="279" t="s">
        <v>373</v>
      </c>
      <c r="D124" s="284" t="s">
        <v>370</v>
      </c>
      <c r="E124" s="280">
        <f t="shared" si="3"/>
        <v>50000</v>
      </c>
      <c r="F124" s="281">
        <v>1</v>
      </c>
      <c r="G124" s="286"/>
      <c r="H124" s="282">
        <f t="shared" si="2"/>
        <v>50000</v>
      </c>
    </row>
    <row r="125" spans="1:8" x14ac:dyDescent="0.2">
      <c r="A125" s="279" t="s">
        <v>426</v>
      </c>
      <c r="B125" s="268" t="s">
        <v>279</v>
      </c>
      <c r="C125" s="279" t="s">
        <v>374</v>
      </c>
      <c r="D125" s="284" t="s">
        <v>370</v>
      </c>
      <c r="E125" s="280">
        <f t="shared" si="3"/>
        <v>50000</v>
      </c>
      <c r="F125" s="281">
        <v>1</v>
      </c>
      <c r="G125" s="286"/>
      <c r="H125" s="282">
        <f t="shared" si="2"/>
        <v>50000</v>
      </c>
    </row>
    <row r="126" spans="1:8" x14ac:dyDescent="0.2">
      <c r="A126" s="279" t="s">
        <v>426</v>
      </c>
      <c r="B126" s="268" t="s">
        <v>279</v>
      </c>
      <c r="C126" s="279" t="s">
        <v>375</v>
      </c>
      <c r="D126" s="284" t="s">
        <v>370</v>
      </c>
      <c r="E126" s="280">
        <f t="shared" si="3"/>
        <v>50000</v>
      </c>
      <c r="F126" s="281">
        <v>1</v>
      </c>
      <c r="G126" s="286"/>
      <c r="H126" s="282">
        <f t="shared" si="2"/>
        <v>50000</v>
      </c>
    </row>
    <row r="127" spans="1:8" x14ac:dyDescent="0.2">
      <c r="A127" s="279" t="s">
        <v>426</v>
      </c>
      <c r="B127" s="268" t="s">
        <v>279</v>
      </c>
      <c r="C127" s="279" t="s">
        <v>376</v>
      </c>
      <c r="D127" s="284" t="s">
        <v>370</v>
      </c>
      <c r="E127" s="280">
        <f t="shared" si="3"/>
        <v>50000</v>
      </c>
      <c r="F127" s="281">
        <v>1</v>
      </c>
      <c r="G127" s="286"/>
      <c r="H127" s="282">
        <f t="shared" si="2"/>
        <v>50000</v>
      </c>
    </row>
    <row r="128" spans="1:8" x14ac:dyDescent="0.2">
      <c r="A128" s="279" t="s">
        <v>426</v>
      </c>
      <c r="B128" s="268" t="s">
        <v>279</v>
      </c>
      <c r="C128" s="279" t="s">
        <v>377</v>
      </c>
      <c r="D128" s="284" t="s">
        <v>370</v>
      </c>
      <c r="E128" s="280">
        <f t="shared" si="3"/>
        <v>50000</v>
      </c>
      <c r="F128" s="281">
        <v>1</v>
      </c>
      <c r="G128" s="286"/>
      <c r="H128" s="282">
        <f t="shared" si="2"/>
        <v>50000</v>
      </c>
    </row>
    <row r="129" spans="1:8" x14ac:dyDescent="0.2">
      <c r="A129" s="279" t="s">
        <v>426</v>
      </c>
      <c r="B129" s="268" t="s">
        <v>279</v>
      </c>
      <c r="C129" s="279" t="s">
        <v>378</v>
      </c>
      <c r="D129" s="284" t="s">
        <v>370</v>
      </c>
      <c r="E129" s="280">
        <f t="shared" si="3"/>
        <v>50000</v>
      </c>
      <c r="F129" s="281">
        <v>1</v>
      </c>
      <c r="G129" s="286"/>
      <c r="H129" s="282">
        <f t="shared" si="2"/>
        <v>50000</v>
      </c>
    </row>
    <row r="130" spans="1:8" x14ac:dyDescent="0.2">
      <c r="A130" s="279" t="s">
        <v>426</v>
      </c>
      <c r="B130" s="268" t="s">
        <v>279</v>
      </c>
      <c r="C130" s="279" t="s">
        <v>379</v>
      </c>
      <c r="D130" s="284" t="s">
        <v>370</v>
      </c>
      <c r="E130" s="280">
        <f t="shared" si="3"/>
        <v>50000</v>
      </c>
      <c r="F130" s="281">
        <v>1</v>
      </c>
      <c r="G130" s="286"/>
      <c r="H130" s="282">
        <f t="shared" si="2"/>
        <v>50000</v>
      </c>
    </row>
    <row r="131" spans="1:8" x14ac:dyDescent="0.2">
      <c r="A131" s="279" t="s">
        <v>426</v>
      </c>
      <c r="B131" s="268" t="s">
        <v>279</v>
      </c>
      <c r="C131" s="279" t="s">
        <v>380</v>
      </c>
      <c r="D131" s="284" t="s">
        <v>370</v>
      </c>
      <c r="E131" s="280">
        <f t="shared" si="3"/>
        <v>50000</v>
      </c>
      <c r="F131" s="281">
        <v>1</v>
      </c>
      <c r="G131" s="286"/>
      <c r="H131" s="282">
        <f t="shared" si="2"/>
        <v>50000</v>
      </c>
    </row>
    <row r="132" spans="1:8" x14ac:dyDescent="0.2">
      <c r="A132" s="279" t="s">
        <v>426</v>
      </c>
      <c r="B132" s="268" t="s">
        <v>279</v>
      </c>
      <c r="C132" s="279" t="s">
        <v>381</v>
      </c>
      <c r="D132" s="284" t="s">
        <v>370</v>
      </c>
      <c r="E132" s="280">
        <f t="shared" si="3"/>
        <v>50000</v>
      </c>
      <c r="F132" s="281">
        <v>1</v>
      </c>
      <c r="G132" s="286"/>
      <c r="H132" s="282">
        <f t="shared" si="2"/>
        <v>50000</v>
      </c>
    </row>
    <row r="133" spans="1:8" x14ac:dyDescent="0.2">
      <c r="A133" s="279" t="s">
        <v>426</v>
      </c>
      <c r="B133" s="268" t="s">
        <v>279</v>
      </c>
      <c r="C133" s="279" t="s">
        <v>382</v>
      </c>
      <c r="D133" s="284" t="s">
        <v>370</v>
      </c>
      <c r="E133" s="280">
        <f t="shared" si="3"/>
        <v>50000</v>
      </c>
      <c r="F133" s="281">
        <v>1</v>
      </c>
      <c r="G133" s="286"/>
      <c r="H133" s="282">
        <f t="shared" si="2"/>
        <v>50000</v>
      </c>
    </row>
    <row r="134" spans="1:8" x14ac:dyDescent="0.2">
      <c r="A134" s="279" t="s">
        <v>426</v>
      </c>
      <c r="B134" s="268" t="s">
        <v>279</v>
      </c>
      <c r="C134" s="279" t="s">
        <v>383</v>
      </c>
      <c r="D134" s="284" t="s">
        <v>370</v>
      </c>
      <c r="E134" s="280">
        <f t="shared" si="3"/>
        <v>50000</v>
      </c>
      <c r="F134" s="281">
        <v>1</v>
      </c>
      <c r="G134" s="286"/>
      <c r="H134" s="282">
        <f t="shared" si="2"/>
        <v>50000</v>
      </c>
    </row>
    <row r="135" spans="1:8" x14ac:dyDescent="0.2">
      <c r="A135" s="279" t="s">
        <v>426</v>
      </c>
      <c r="B135" s="268" t="s">
        <v>279</v>
      </c>
      <c r="C135" s="279" t="s">
        <v>384</v>
      </c>
      <c r="D135" s="284" t="s">
        <v>370</v>
      </c>
      <c r="E135" s="280">
        <f t="shared" si="3"/>
        <v>50000</v>
      </c>
      <c r="F135" s="281">
        <v>1</v>
      </c>
      <c r="G135" s="286"/>
      <c r="H135" s="282">
        <f t="shared" si="2"/>
        <v>50000</v>
      </c>
    </row>
    <row r="136" spans="1:8" x14ac:dyDescent="0.2">
      <c r="A136" s="279" t="s">
        <v>426</v>
      </c>
      <c r="B136" s="268" t="s">
        <v>279</v>
      </c>
      <c r="C136" s="279" t="s">
        <v>385</v>
      </c>
      <c r="D136" s="284" t="s">
        <v>370</v>
      </c>
      <c r="E136" s="280">
        <f t="shared" si="3"/>
        <v>50000</v>
      </c>
      <c r="F136" s="281">
        <v>1</v>
      </c>
      <c r="G136" s="286"/>
      <c r="H136" s="282">
        <f t="shared" si="2"/>
        <v>50000</v>
      </c>
    </row>
    <row r="137" spans="1:8" x14ac:dyDescent="0.2">
      <c r="A137" s="279" t="s">
        <v>426</v>
      </c>
      <c r="B137" s="268" t="s">
        <v>279</v>
      </c>
      <c r="C137" s="279" t="s">
        <v>386</v>
      </c>
      <c r="D137" s="284" t="s">
        <v>370</v>
      </c>
      <c r="E137" s="280">
        <f t="shared" si="3"/>
        <v>50000</v>
      </c>
      <c r="F137" s="281">
        <v>1</v>
      </c>
      <c r="G137" s="286"/>
      <c r="H137" s="282">
        <f t="shared" si="2"/>
        <v>50000</v>
      </c>
    </row>
    <row r="138" spans="1:8" x14ac:dyDescent="0.2">
      <c r="A138" s="279" t="s">
        <v>426</v>
      </c>
      <c r="B138" s="268" t="s">
        <v>279</v>
      </c>
      <c r="C138" s="279" t="s">
        <v>387</v>
      </c>
      <c r="D138" s="284" t="s">
        <v>370</v>
      </c>
      <c r="E138" s="280">
        <f t="shared" si="3"/>
        <v>50000</v>
      </c>
      <c r="F138" s="281">
        <v>1</v>
      </c>
      <c r="G138" s="286"/>
      <c r="H138" s="282">
        <f t="shared" si="2"/>
        <v>50000</v>
      </c>
    </row>
    <row r="139" spans="1:8" x14ac:dyDescent="0.2">
      <c r="A139" s="279" t="s">
        <v>426</v>
      </c>
      <c r="B139" s="268" t="s">
        <v>279</v>
      </c>
      <c r="C139" s="279" t="s">
        <v>388</v>
      </c>
      <c r="D139" s="284" t="s">
        <v>370</v>
      </c>
      <c r="E139" s="280">
        <f t="shared" si="3"/>
        <v>50000</v>
      </c>
      <c r="F139" s="281">
        <v>1</v>
      </c>
      <c r="G139" s="286"/>
      <c r="H139" s="282">
        <f t="shared" si="2"/>
        <v>50000</v>
      </c>
    </row>
    <row r="140" spans="1:8" x14ac:dyDescent="0.2">
      <c r="A140" s="279" t="s">
        <v>426</v>
      </c>
      <c r="B140" s="268" t="s">
        <v>279</v>
      </c>
      <c r="C140" s="279" t="s">
        <v>389</v>
      </c>
      <c r="D140" s="284" t="s">
        <v>370</v>
      </c>
      <c r="E140" s="280">
        <f t="shared" si="3"/>
        <v>50000</v>
      </c>
      <c r="F140" s="281">
        <v>1</v>
      </c>
      <c r="G140" s="286"/>
      <c r="H140" s="282">
        <f t="shared" si="2"/>
        <v>50000</v>
      </c>
    </row>
    <row r="141" spans="1:8" x14ac:dyDescent="0.2">
      <c r="A141" s="279" t="s">
        <v>426</v>
      </c>
      <c r="B141" s="268" t="s">
        <v>279</v>
      </c>
      <c r="C141" s="279" t="s">
        <v>390</v>
      </c>
      <c r="D141" s="284" t="s">
        <v>370</v>
      </c>
      <c r="E141" s="280">
        <f t="shared" si="3"/>
        <v>50000</v>
      </c>
      <c r="F141" s="281">
        <v>1</v>
      </c>
      <c r="G141" s="286"/>
      <c r="H141" s="282">
        <f t="shared" si="2"/>
        <v>50000</v>
      </c>
    </row>
    <row r="142" spans="1:8" x14ac:dyDescent="0.2">
      <c r="A142" s="279" t="s">
        <v>426</v>
      </c>
      <c r="B142" s="268" t="s">
        <v>279</v>
      </c>
      <c r="C142" s="279" t="s">
        <v>417</v>
      </c>
      <c r="D142" s="284" t="s">
        <v>336</v>
      </c>
      <c r="E142" s="280">
        <f t="shared" si="3"/>
        <v>37440</v>
      </c>
      <c r="F142" s="281">
        <v>1</v>
      </c>
      <c r="G142" s="286"/>
      <c r="H142" s="282">
        <f t="shared" si="2"/>
        <v>37440</v>
      </c>
    </row>
    <row r="143" spans="1:8" x14ac:dyDescent="0.2">
      <c r="A143" s="279" t="s">
        <v>426</v>
      </c>
      <c r="B143" s="268" t="s">
        <v>279</v>
      </c>
      <c r="C143" s="279" t="s">
        <v>418</v>
      </c>
      <c r="D143" s="284" t="s">
        <v>336</v>
      </c>
      <c r="E143" s="280">
        <f t="shared" si="3"/>
        <v>37440</v>
      </c>
      <c r="F143" s="281">
        <v>1</v>
      </c>
      <c r="G143" s="286"/>
      <c r="H143" s="282">
        <f t="shared" si="2"/>
        <v>37440</v>
      </c>
    </row>
    <row r="144" spans="1:8" x14ac:dyDescent="0.2">
      <c r="A144" s="279" t="s">
        <v>426</v>
      </c>
      <c r="B144" s="268" t="s">
        <v>279</v>
      </c>
      <c r="C144" s="279" t="s">
        <v>419</v>
      </c>
      <c r="D144" s="284" t="s">
        <v>336</v>
      </c>
      <c r="E144" s="280">
        <f t="shared" si="3"/>
        <v>37440</v>
      </c>
      <c r="F144" s="281">
        <v>1</v>
      </c>
      <c r="G144" s="286"/>
      <c r="H144" s="282">
        <f t="shared" si="2"/>
        <v>37440</v>
      </c>
    </row>
    <row r="145" spans="1:8" x14ac:dyDescent="0.2">
      <c r="A145" s="279" t="s">
        <v>426</v>
      </c>
      <c r="B145" s="268" t="s">
        <v>279</v>
      </c>
      <c r="C145" s="279" t="s">
        <v>420</v>
      </c>
      <c r="D145" s="284" t="s">
        <v>336</v>
      </c>
      <c r="E145" s="280">
        <f t="shared" si="3"/>
        <v>37440</v>
      </c>
      <c r="F145" s="281">
        <v>1</v>
      </c>
      <c r="G145" s="286"/>
      <c r="H145" s="282">
        <f t="shared" si="2"/>
        <v>37440</v>
      </c>
    </row>
    <row r="146" spans="1:8" x14ac:dyDescent="0.2">
      <c r="A146" s="279" t="s">
        <v>426</v>
      </c>
      <c r="B146" s="268" t="s">
        <v>279</v>
      </c>
      <c r="C146" s="279" t="s">
        <v>421</v>
      </c>
      <c r="D146" s="284" t="s">
        <v>336</v>
      </c>
      <c r="E146" s="280">
        <f t="shared" si="3"/>
        <v>37440</v>
      </c>
      <c r="F146" s="281">
        <v>1</v>
      </c>
      <c r="G146" s="286"/>
      <c r="H146" s="282">
        <f t="shared" si="2"/>
        <v>37440</v>
      </c>
    </row>
    <row r="147" spans="1:8" x14ac:dyDescent="0.2">
      <c r="A147" s="279" t="s">
        <v>426</v>
      </c>
      <c r="B147" s="268" t="s">
        <v>279</v>
      </c>
      <c r="C147" s="279" t="s">
        <v>341</v>
      </c>
      <c r="D147" s="284" t="s">
        <v>284</v>
      </c>
      <c r="E147" s="280">
        <f t="shared" si="3"/>
        <v>31200</v>
      </c>
      <c r="F147" s="281">
        <v>1</v>
      </c>
      <c r="G147" s="286"/>
      <c r="H147" s="282">
        <f t="shared" si="2"/>
        <v>31200</v>
      </c>
    </row>
    <row r="148" spans="1:8" x14ac:dyDescent="0.2">
      <c r="A148" s="279" t="s">
        <v>426</v>
      </c>
      <c r="B148" s="268" t="s">
        <v>279</v>
      </c>
      <c r="C148" s="279" t="s">
        <v>342</v>
      </c>
      <c r="D148" s="284" t="s">
        <v>284</v>
      </c>
      <c r="E148" s="280">
        <f t="shared" si="3"/>
        <v>31200</v>
      </c>
      <c r="F148" s="281">
        <v>1</v>
      </c>
      <c r="G148" s="286"/>
      <c r="H148" s="282">
        <f t="shared" si="2"/>
        <v>31200</v>
      </c>
    </row>
    <row r="149" spans="1:8" x14ac:dyDescent="0.2">
      <c r="A149" s="279" t="s">
        <v>426</v>
      </c>
      <c r="B149" s="268" t="s">
        <v>279</v>
      </c>
      <c r="C149" s="279" t="s">
        <v>343</v>
      </c>
      <c r="D149" s="284" t="s">
        <v>284</v>
      </c>
      <c r="E149" s="280">
        <f t="shared" si="3"/>
        <v>31200</v>
      </c>
      <c r="F149" s="281">
        <v>1</v>
      </c>
      <c r="G149" s="286"/>
      <c r="H149" s="282">
        <f t="shared" si="2"/>
        <v>31200</v>
      </c>
    </row>
    <row r="150" spans="1:8" x14ac:dyDescent="0.2">
      <c r="A150" s="279" t="s">
        <v>427</v>
      </c>
      <c r="B150" s="268" t="s">
        <v>279</v>
      </c>
      <c r="C150" s="279" t="s">
        <v>346</v>
      </c>
      <c r="D150" s="284" t="s">
        <v>347</v>
      </c>
      <c r="E150" s="280">
        <f t="shared" si="3"/>
        <v>68835</v>
      </c>
      <c r="F150" s="281">
        <v>1</v>
      </c>
      <c r="G150" s="286"/>
      <c r="H150" s="282">
        <f t="shared" si="2"/>
        <v>68835</v>
      </c>
    </row>
    <row r="151" spans="1:8" x14ac:dyDescent="0.2">
      <c r="A151" s="279" t="s">
        <v>427</v>
      </c>
      <c r="B151" s="268" t="s">
        <v>279</v>
      </c>
      <c r="C151" s="279" t="s">
        <v>349</v>
      </c>
      <c r="D151" s="284" t="s">
        <v>350</v>
      </c>
      <c r="E151" s="280">
        <f t="shared" si="3"/>
        <v>57600</v>
      </c>
      <c r="F151" s="281">
        <v>1</v>
      </c>
      <c r="G151" s="286"/>
      <c r="H151" s="282">
        <f t="shared" si="2"/>
        <v>57600</v>
      </c>
    </row>
    <row r="152" spans="1:8" x14ac:dyDescent="0.2">
      <c r="A152" s="279" t="s">
        <v>427</v>
      </c>
      <c r="B152" s="268" t="s">
        <v>279</v>
      </c>
      <c r="C152" s="279" t="s">
        <v>351</v>
      </c>
      <c r="D152" s="284" t="s">
        <v>350</v>
      </c>
      <c r="E152" s="280">
        <f t="shared" si="3"/>
        <v>57600</v>
      </c>
      <c r="F152" s="281">
        <v>1</v>
      </c>
      <c r="G152" s="286"/>
      <c r="H152" s="282">
        <f t="shared" si="2"/>
        <v>57600</v>
      </c>
    </row>
    <row r="153" spans="1:8" x14ac:dyDescent="0.2">
      <c r="A153" s="279" t="s">
        <v>427</v>
      </c>
      <c r="B153" s="268" t="s">
        <v>279</v>
      </c>
      <c r="C153" s="279" t="s">
        <v>352</v>
      </c>
      <c r="D153" s="284" t="s">
        <v>350</v>
      </c>
      <c r="E153" s="280">
        <f t="shared" si="3"/>
        <v>57600</v>
      </c>
      <c r="F153" s="281">
        <v>1</v>
      </c>
      <c r="G153" s="286"/>
      <c r="H153" s="282">
        <f t="shared" si="2"/>
        <v>57600</v>
      </c>
    </row>
    <row r="154" spans="1:8" x14ac:dyDescent="0.2">
      <c r="A154" s="279" t="s">
        <v>427</v>
      </c>
      <c r="B154" s="268" t="s">
        <v>279</v>
      </c>
      <c r="C154" s="279" t="s">
        <v>353</v>
      </c>
      <c r="D154" s="284" t="s">
        <v>350</v>
      </c>
      <c r="E154" s="280">
        <f t="shared" si="3"/>
        <v>57600</v>
      </c>
      <c r="F154" s="281">
        <v>1</v>
      </c>
      <c r="G154" s="286"/>
      <c r="H154" s="282">
        <f t="shared" ref="H154:H204" si="4">IFERROR(E154*F154+G154," ")</f>
        <v>57600</v>
      </c>
    </row>
    <row r="155" spans="1:8" x14ac:dyDescent="0.2">
      <c r="A155" s="279" t="s">
        <v>427</v>
      </c>
      <c r="B155" s="268" t="s">
        <v>279</v>
      </c>
      <c r="C155" s="279" t="s">
        <v>354</v>
      </c>
      <c r="D155" s="284" t="s">
        <v>350</v>
      </c>
      <c r="E155" s="280">
        <f t="shared" ref="E155:E205" si="5">IFERROR(VLOOKUP(D155,$AA$1:$AB$7,2,0)," ")</f>
        <v>57600</v>
      </c>
      <c r="F155" s="281">
        <v>1</v>
      </c>
      <c r="G155" s="286"/>
      <c r="H155" s="282">
        <f t="shared" si="4"/>
        <v>57600</v>
      </c>
    </row>
    <row r="156" spans="1:8" x14ac:dyDescent="0.2">
      <c r="A156" s="279" t="s">
        <v>427</v>
      </c>
      <c r="B156" s="268" t="s">
        <v>279</v>
      </c>
      <c r="C156" s="279" t="s">
        <v>359</v>
      </c>
      <c r="D156" s="284" t="s">
        <v>360</v>
      </c>
      <c r="E156" s="280">
        <f t="shared" si="5"/>
        <v>50000</v>
      </c>
      <c r="F156" s="281">
        <v>1</v>
      </c>
      <c r="G156" s="286"/>
      <c r="H156" s="282">
        <f t="shared" si="4"/>
        <v>50000</v>
      </c>
    </row>
    <row r="157" spans="1:8" x14ac:dyDescent="0.2">
      <c r="A157" s="279" t="s">
        <v>427</v>
      </c>
      <c r="B157" s="268" t="s">
        <v>279</v>
      </c>
      <c r="C157" s="279" t="s">
        <v>361</v>
      </c>
      <c r="D157" s="284" t="s">
        <v>360</v>
      </c>
      <c r="E157" s="280">
        <f t="shared" si="5"/>
        <v>50000</v>
      </c>
      <c r="F157" s="281">
        <v>1</v>
      </c>
      <c r="G157" s="286"/>
      <c r="H157" s="282">
        <f t="shared" si="4"/>
        <v>50000</v>
      </c>
    </row>
    <row r="158" spans="1:8" x14ac:dyDescent="0.2">
      <c r="A158" s="279" t="s">
        <v>427</v>
      </c>
      <c r="B158" s="268" t="s">
        <v>279</v>
      </c>
      <c r="C158" s="279" t="s">
        <v>362</v>
      </c>
      <c r="D158" s="284" t="s">
        <v>360</v>
      </c>
      <c r="E158" s="280">
        <f t="shared" si="5"/>
        <v>50000</v>
      </c>
      <c r="F158" s="281">
        <v>1</v>
      </c>
      <c r="G158" s="286"/>
      <c r="H158" s="282">
        <f t="shared" si="4"/>
        <v>50000</v>
      </c>
    </row>
    <row r="159" spans="1:8" x14ac:dyDescent="0.2">
      <c r="A159" s="279" t="s">
        <v>427</v>
      </c>
      <c r="B159" s="268" t="s">
        <v>279</v>
      </c>
      <c r="C159" s="279" t="s">
        <v>363</v>
      </c>
      <c r="D159" s="284" t="s">
        <v>360</v>
      </c>
      <c r="E159" s="280">
        <f t="shared" si="5"/>
        <v>50000</v>
      </c>
      <c r="F159" s="281">
        <v>1</v>
      </c>
      <c r="G159" s="286"/>
      <c r="H159" s="282">
        <f t="shared" si="4"/>
        <v>50000</v>
      </c>
    </row>
    <row r="160" spans="1:8" x14ac:dyDescent="0.2">
      <c r="A160" s="279" t="s">
        <v>427</v>
      </c>
      <c r="B160" s="268" t="s">
        <v>279</v>
      </c>
      <c r="C160" s="279" t="s">
        <v>364</v>
      </c>
      <c r="D160" s="284" t="s">
        <v>360</v>
      </c>
      <c r="E160" s="280">
        <f t="shared" si="5"/>
        <v>50000</v>
      </c>
      <c r="F160" s="281">
        <v>1</v>
      </c>
      <c r="G160" s="286"/>
      <c r="H160" s="282">
        <f t="shared" si="4"/>
        <v>50000</v>
      </c>
    </row>
    <row r="161" spans="1:8" x14ac:dyDescent="0.2">
      <c r="A161" s="279" t="s">
        <v>427</v>
      </c>
      <c r="B161" s="268" t="s">
        <v>279</v>
      </c>
      <c r="C161" s="279" t="s">
        <v>369</v>
      </c>
      <c r="D161" s="284" t="s">
        <v>370</v>
      </c>
      <c r="E161" s="280">
        <f t="shared" si="5"/>
        <v>50000</v>
      </c>
      <c r="F161" s="281">
        <v>1</v>
      </c>
      <c r="G161" s="286"/>
      <c r="H161" s="282">
        <f t="shared" si="4"/>
        <v>50000</v>
      </c>
    </row>
    <row r="162" spans="1:8" x14ac:dyDescent="0.2">
      <c r="A162" s="279" t="s">
        <v>427</v>
      </c>
      <c r="B162" s="268" t="s">
        <v>279</v>
      </c>
      <c r="C162" s="279" t="s">
        <v>371</v>
      </c>
      <c r="D162" s="284" t="s">
        <v>370</v>
      </c>
      <c r="E162" s="280">
        <f t="shared" si="5"/>
        <v>50000</v>
      </c>
      <c r="F162" s="281">
        <v>1</v>
      </c>
      <c r="G162" s="286"/>
      <c r="H162" s="282">
        <f t="shared" si="4"/>
        <v>50000</v>
      </c>
    </row>
    <row r="163" spans="1:8" x14ac:dyDescent="0.2">
      <c r="A163" s="279" t="s">
        <v>427</v>
      </c>
      <c r="B163" s="268" t="s">
        <v>279</v>
      </c>
      <c r="C163" s="279" t="s">
        <v>372</v>
      </c>
      <c r="D163" s="284" t="s">
        <v>370</v>
      </c>
      <c r="E163" s="280">
        <f t="shared" si="5"/>
        <v>50000</v>
      </c>
      <c r="F163" s="281">
        <v>1</v>
      </c>
      <c r="G163" s="286"/>
      <c r="H163" s="282">
        <f t="shared" si="4"/>
        <v>50000</v>
      </c>
    </row>
    <row r="164" spans="1:8" x14ac:dyDescent="0.2">
      <c r="A164" s="279" t="s">
        <v>427</v>
      </c>
      <c r="B164" s="268" t="s">
        <v>279</v>
      </c>
      <c r="C164" s="279" t="s">
        <v>373</v>
      </c>
      <c r="D164" s="284" t="s">
        <v>370</v>
      </c>
      <c r="E164" s="280">
        <f t="shared" si="5"/>
        <v>50000</v>
      </c>
      <c r="F164" s="281">
        <v>1</v>
      </c>
      <c r="G164" s="286"/>
      <c r="H164" s="282">
        <f t="shared" si="4"/>
        <v>50000</v>
      </c>
    </row>
    <row r="165" spans="1:8" x14ac:dyDescent="0.2">
      <c r="A165" s="279" t="s">
        <v>427</v>
      </c>
      <c r="B165" s="268" t="s">
        <v>279</v>
      </c>
      <c r="C165" s="279" t="s">
        <v>374</v>
      </c>
      <c r="D165" s="284" t="s">
        <v>370</v>
      </c>
      <c r="E165" s="280">
        <f t="shared" si="5"/>
        <v>50000</v>
      </c>
      <c r="F165" s="281">
        <v>1</v>
      </c>
      <c r="G165" s="286"/>
      <c r="H165" s="282">
        <f t="shared" si="4"/>
        <v>50000</v>
      </c>
    </row>
    <row r="166" spans="1:8" x14ac:dyDescent="0.2">
      <c r="A166" s="279" t="s">
        <v>427</v>
      </c>
      <c r="B166" s="268" t="s">
        <v>279</v>
      </c>
      <c r="C166" s="279" t="s">
        <v>375</v>
      </c>
      <c r="D166" s="284" t="s">
        <v>370</v>
      </c>
      <c r="E166" s="280">
        <f t="shared" si="5"/>
        <v>50000</v>
      </c>
      <c r="F166" s="281">
        <v>1</v>
      </c>
      <c r="G166" s="286"/>
      <c r="H166" s="282">
        <f t="shared" si="4"/>
        <v>50000</v>
      </c>
    </row>
    <row r="167" spans="1:8" x14ac:dyDescent="0.2">
      <c r="A167" s="279" t="s">
        <v>427</v>
      </c>
      <c r="B167" s="268" t="s">
        <v>279</v>
      </c>
      <c r="C167" s="279" t="s">
        <v>376</v>
      </c>
      <c r="D167" s="284" t="s">
        <v>370</v>
      </c>
      <c r="E167" s="280">
        <f t="shared" si="5"/>
        <v>50000</v>
      </c>
      <c r="F167" s="281">
        <v>1</v>
      </c>
      <c r="G167" s="286"/>
      <c r="H167" s="282">
        <f t="shared" si="4"/>
        <v>50000</v>
      </c>
    </row>
    <row r="168" spans="1:8" x14ac:dyDescent="0.2">
      <c r="A168" s="279" t="s">
        <v>427</v>
      </c>
      <c r="B168" s="268" t="s">
        <v>279</v>
      </c>
      <c r="C168" s="279" t="s">
        <v>377</v>
      </c>
      <c r="D168" s="284" t="s">
        <v>370</v>
      </c>
      <c r="E168" s="280">
        <f t="shared" si="5"/>
        <v>50000</v>
      </c>
      <c r="F168" s="281">
        <v>1</v>
      </c>
      <c r="G168" s="286"/>
      <c r="H168" s="282">
        <f t="shared" si="4"/>
        <v>50000</v>
      </c>
    </row>
    <row r="169" spans="1:8" x14ac:dyDescent="0.2">
      <c r="A169" s="279" t="s">
        <v>427</v>
      </c>
      <c r="B169" s="268" t="s">
        <v>279</v>
      </c>
      <c r="C169" s="279" t="s">
        <v>378</v>
      </c>
      <c r="D169" s="284" t="s">
        <v>370</v>
      </c>
      <c r="E169" s="280">
        <f t="shared" si="5"/>
        <v>50000</v>
      </c>
      <c r="F169" s="281">
        <v>1</v>
      </c>
      <c r="G169" s="286"/>
      <c r="H169" s="282">
        <f t="shared" si="4"/>
        <v>50000</v>
      </c>
    </row>
    <row r="170" spans="1:8" x14ac:dyDescent="0.2">
      <c r="A170" s="279" t="s">
        <v>427</v>
      </c>
      <c r="B170" s="268" t="s">
        <v>279</v>
      </c>
      <c r="C170" s="279" t="s">
        <v>379</v>
      </c>
      <c r="D170" s="284" t="s">
        <v>370</v>
      </c>
      <c r="E170" s="280">
        <f t="shared" si="5"/>
        <v>50000</v>
      </c>
      <c r="F170" s="281">
        <v>1</v>
      </c>
      <c r="G170" s="286"/>
      <c r="H170" s="282">
        <f t="shared" si="4"/>
        <v>50000</v>
      </c>
    </row>
    <row r="171" spans="1:8" x14ac:dyDescent="0.2">
      <c r="A171" s="279" t="s">
        <v>427</v>
      </c>
      <c r="B171" s="268" t="s">
        <v>279</v>
      </c>
      <c r="C171" s="279" t="s">
        <v>380</v>
      </c>
      <c r="D171" s="284" t="s">
        <v>370</v>
      </c>
      <c r="E171" s="280">
        <f t="shared" si="5"/>
        <v>50000</v>
      </c>
      <c r="F171" s="281">
        <v>1</v>
      </c>
      <c r="G171" s="286"/>
      <c r="H171" s="282">
        <f t="shared" si="4"/>
        <v>50000</v>
      </c>
    </row>
    <row r="172" spans="1:8" x14ac:dyDescent="0.2">
      <c r="A172" s="279" t="s">
        <v>427</v>
      </c>
      <c r="B172" s="268" t="s">
        <v>279</v>
      </c>
      <c r="C172" s="279" t="s">
        <v>381</v>
      </c>
      <c r="D172" s="284" t="s">
        <v>370</v>
      </c>
      <c r="E172" s="280">
        <f t="shared" si="5"/>
        <v>50000</v>
      </c>
      <c r="F172" s="281">
        <v>1</v>
      </c>
      <c r="G172" s="286"/>
      <c r="H172" s="282">
        <f t="shared" si="4"/>
        <v>50000</v>
      </c>
    </row>
    <row r="173" spans="1:8" x14ac:dyDescent="0.2">
      <c r="A173" s="279" t="s">
        <v>427</v>
      </c>
      <c r="B173" s="268" t="s">
        <v>279</v>
      </c>
      <c r="C173" s="279" t="s">
        <v>382</v>
      </c>
      <c r="D173" s="284" t="s">
        <v>370</v>
      </c>
      <c r="E173" s="280">
        <f t="shared" si="5"/>
        <v>50000</v>
      </c>
      <c r="F173" s="281">
        <v>1</v>
      </c>
      <c r="G173" s="286"/>
      <c r="H173" s="282">
        <f t="shared" si="4"/>
        <v>50000</v>
      </c>
    </row>
    <row r="174" spans="1:8" x14ac:dyDescent="0.2">
      <c r="A174" s="279" t="s">
        <v>427</v>
      </c>
      <c r="B174" s="268" t="s">
        <v>279</v>
      </c>
      <c r="C174" s="279" t="s">
        <v>383</v>
      </c>
      <c r="D174" s="284" t="s">
        <v>370</v>
      </c>
      <c r="E174" s="280">
        <f t="shared" si="5"/>
        <v>50000</v>
      </c>
      <c r="F174" s="281">
        <v>1</v>
      </c>
      <c r="G174" s="286"/>
      <c r="H174" s="282">
        <f t="shared" si="4"/>
        <v>50000</v>
      </c>
    </row>
    <row r="175" spans="1:8" x14ac:dyDescent="0.2">
      <c r="A175" s="279" t="s">
        <v>427</v>
      </c>
      <c r="B175" s="268" t="s">
        <v>279</v>
      </c>
      <c r="C175" s="279" t="s">
        <v>384</v>
      </c>
      <c r="D175" s="284" t="s">
        <v>370</v>
      </c>
      <c r="E175" s="280">
        <f t="shared" si="5"/>
        <v>50000</v>
      </c>
      <c r="F175" s="281">
        <v>1</v>
      </c>
      <c r="G175" s="286"/>
      <c r="H175" s="282">
        <f t="shared" si="4"/>
        <v>50000</v>
      </c>
    </row>
    <row r="176" spans="1:8" x14ac:dyDescent="0.2">
      <c r="A176" s="279" t="s">
        <v>427</v>
      </c>
      <c r="B176" s="268" t="s">
        <v>279</v>
      </c>
      <c r="C176" s="279" t="s">
        <v>385</v>
      </c>
      <c r="D176" s="284" t="s">
        <v>370</v>
      </c>
      <c r="E176" s="280">
        <f t="shared" si="5"/>
        <v>50000</v>
      </c>
      <c r="F176" s="281">
        <v>1</v>
      </c>
      <c r="G176" s="286"/>
      <c r="H176" s="282">
        <f t="shared" si="4"/>
        <v>50000</v>
      </c>
    </row>
    <row r="177" spans="1:8" x14ac:dyDescent="0.2">
      <c r="A177" s="279" t="s">
        <v>427</v>
      </c>
      <c r="B177" s="268" t="s">
        <v>279</v>
      </c>
      <c r="C177" s="279" t="s">
        <v>386</v>
      </c>
      <c r="D177" s="284" t="s">
        <v>370</v>
      </c>
      <c r="E177" s="280">
        <f t="shared" si="5"/>
        <v>50000</v>
      </c>
      <c r="F177" s="281">
        <v>1</v>
      </c>
      <c r="G177" s="286"/>
      <c r="H177" s="282">
        <f t="shared" si="4"/>
        <v>50000</v>
      </c>
    </row>
    <row r="178" spans="1:8" x14ac:dyDescent="0.2">
      <c r="A178" s="279" t="s">
        <v>427</v>
      </c>
      <c r="B178" s="268" t="s">
        <v>279</v>
      </c>
      <c r="C178" s="279" t="s">
        <v>387</v>
      </c>
      <c r="D178" s="284" t="s">
        <v>370</v>
      </c>
      <c r="E178" s="280">
        <f t="shared" si="5"/>
        <v>50000</v>
      </c>
      <c r="F178" s="281">
        <v>1</v>
      </c>
      <c r="G178" s="286"/>
      <c r="H178" s="282">
        <f t="shared" si="4"/>
        <v>50000</v>
      </c>
    </row>
    <row r="179" spans="1:8" x14ac:dyDescent="0.2">
      <c r="A179" s="279" t="s">
        <v>427</v>
      </c>
      <c r="B179" s="268" t="s">
        <v>279</v>
      </c>
      <c r="C179" s="279" t="s">
        <v>388</v>
      </c>
      <c r="D179" s="284" t="s">
        <v>370</v>
      </c>
      <c r="E179" s="280">
        <f t="shared" si="5"/>
        <v>50000</v>
      </c>
      <c r="F179" s="281">
        <v>1</v>
      </c>
      <c r="G179" s="286"/>
      <c r="H179" s="282">
        <f t="shared" si="4"/>
        <v>50000</v>
      </c>
    </row>
    <row r="180" spans="1:8" x14ac:dyDescent="0.2">
      <c r="A180" s="279" t="s">
        <v>427</v>
      </c>
      <c r="B180" s="268" t="s">
        <v>279</v>
      </c>
      <c r="C180" s="279" t="s">
        <v>389</v>
      </c>
      <c r="D180" s="284" t="s">
        <v>370</v>
      </c>
      <c r="E180" s="280">
        <f t="shared" si="5"/>
        <v>50000</v>
      </c>
      <c r="F180" s="281">
        <v>1</v>
      </c>
      <c r="G180" s="286"/>
      <c r="H180" s="282">
        <f t="shared" si="4"/>
        <v>50000</v>
      </c>
    </row>
    <row r="181" spans="1:8" x14ac:dyDescent="0.2">
      <c r="A181" s="279" t="s">
        <v>427</v>
      </c>
      <c r="B181" s="268" t="s">
        <v>279</v>
      </c>
      <c r="C181" s="279" t="s">
        <v>390</v>
      </c>
      <c r="D181" s="284" t="s">
        <v>370</v>
      </c>
      <c r="E181" s="280">
        <f t="shared" si="5"/>
        <v>50000</v>
      </c>
      <c r="F181" s="281">
        <v>1</v>
      </c>
      <c r="G181" s="286"/>
      <c r="H181" s="282">
        <f t="shared" si="4"/>
        <v>50000</v>
      </c>
    </row>
    <row r="182" spans="1:8" x14ac:dyDescent="0.2">
      <c r="A182" s="279" t="s">
        <v>427</v>
      </c>
      <c r="B182" s="268" t="s">
        <v>279</v>
      </c>
      <c r="C182" s="279" t="s">
        <v>391</v>
      </c>
      <c r="D182" s="284" t="s">
        <v>370</v>
      </c>
      <c r="E182" s="280">
        <f t="shared" si="5"/>
        <v>50000</v>
      </c>
      <c r="F182" s="281">
        <v>1</v>
      </c>
      <c r="G182" s="286"/>
      <c r="H182" s="282">
        <f t="shared" si="4"/>
        <v>50000</v>
      </c>
    </row>
    <row r="183" spans="1:8" x14ac:dyDescent="0.2">
      <c r="A183" s="279" t="s">
        <v>427</v>
      </c>
      <c r="B183" s="268" t="s">
        <v>279</v>
      </c>
      <c r="C183" s="279" t="s">
        <v>392</v>
      </c>
      <c r="D183" s="284" t="s">
        <v>370</v>
      </c>
      <c r="E183" s="280">
        <f t="shared" si="5"/>
        <v>50000</v>
      </c>
      <c r="F183" s="281">
        <v>1</v>
      </c>
      <c r="G183" s="286"/>
      <c r="H183" s="282">
        <f t="shared" si="4"/>
        <v>50000</v>
      </c>
    </row>
    <row r="184" spans="1:8" x14ac:dyDescent="0.2">
      <c r="A184" s="279" t="s">
        <v>427</v>
      </c>
      <c r="B184" s="268" t="s">
        <v>279</v>
      </c>
      <c r="C184" s="279" t="s">
        <v>417</v>
      </c>
      <c r="D184" s="284" t="s">
        <v>336</v>
      </c>
      <c r="E184" s="280">
        <f t="shared" si="5"/>
        <v>37440</v>
      </c>
      <c r="F184" s="281">
        <v>1</v>
      </c>
      <c r="G184" s="286"/>
      <c r="H184" s="282">
        <f t="shared" si="4"/>
        <v>37440</v>
      </c>
    </row>
    <row r="185" spans="1:8" x14ac:dyDescent="0.2">
      <c r="A185" s="279" t="s">
        <v>427</v>
      </c>
      <c r="B185" s="268" t="s">
        <v>279</v>
      </c>
      <c r="C185" s="279" t="s">
        <v>418</v>
      </c>
      <c r="D185" s="284" t="s">
        <v>336</v>
      </c>
      <c r="E185" s="280">
        <f t="shared" si="5"/>
        <v>37440</v>
      </c>
      <c r="F185" s="281">
        <v>1</v>
      </c>
      <c r="G185" s="286"/>
      <c r="H185" s="282">
        <f t="shared" si="4"/>
        <v>37440</v>
      </c>
    </row>
    <row r="186" spans="1:8" x14ac:dyDescent="0.2">
      <c r="A186" s="279" t="s">
        <v>427</v>
      </c>
      <c r="B186" s="268" t="s">
        <v>279</v>
      </c>
      <c r="C186" s="279" t="s">
        <v>419</v>
      </c>
      <c r="D186" s="284" t="s">
        <v>336</v>
      </c>
      <c r="E186" s="280">
        <f t="shared" si="5"/>
        <v>37440</v>
      </c>
      <c r="F186" s="281">
        <v>1</v>
      </c>
      <c r="G186" s="286"/>
      <c r="H186" s="282">
        <f t="shared" si="4"/>
        <v>37440</v>
      </c>
    </row>
    <row r="187" spans="1:8" x14ac:dyDescent="0.2">
      <c r="A187" s="279" t="s">
        <v>427</v>
      </c>
      <c r="B187" s="268" t="s">
        <v>279</v>
      </c>
      <c r="C187" s="279" t="s">
        <v>420</v>
      </c>
      <c r="D187" s="284" t="s">
        <v>336</v>
      </c>
      <c r="E187" s="280">
        <f t="shared" si="5"/>
        <v>37440</v>
      </c>
      <c r="F187" s="281">
        <v>1</v>
      </c>
      <c r="G187" s="286"/>
      <c r="H187" s="282">
        <f t="shared" si="4"/>
        <v>37440</v>
      </c>
    </row>
    <row r="188" spans="1:8" x14ac:dyDescent="0.2">
      <c r="A188" s="279" t="s">
        <v>427</v>
      </c>
      <c r="B188" s="268" t="s">
        <v>279</v>
      </c>
      <c r="C188" s="279" t="s">
        <v>421</v>
      </c>
      <c r="D188" s="284" t="s">
        <v>336</v>
      </c>
      <c r="E188" s="280">
        <f t="shared" si="5"/>
        <v>37440</v>
      </c>
      <c r="F188" s="281">
        <v>1</v>
      </c>
      <c r="G188" s="286"/>
      <c r="H188" s="282">
        <f t="shared" si="4"/>
        <v>37440</v>
      </c>
    </row>
    <row r="189" spans="1:8" x14ac:dyDescent="0.2">
      <c r="A189" s="279" t="s">
        <v>427</v>
      </c>
      <c r="B189" s="268" t="s">
        <v>279</v>
      </c>
      <c r="C189" s="279" t="s">
        <v>422</v>
      </c>
      <c r="D189" s="284" t="s">
        <v>336</v>
      </c>
      <c r="E189" s="280">
        <f t="shared" si="5"/>
        <v>37440</v>
      </c>
      <c r="F189" s="281">
        <v>1</v>
      </c>
      <c r="G189" s="286"/>
      <c r="H189" s="282">
        <f t="shared" si="4"/>
        <v>37440</v>
      </c>
    </row>
    <row r="190" spans="1:8" x14ac:dyDescent="0.2">
      <c r="A190" s="279" t="s">
        <v>427</v>
      </c>
      <c r="B190" s="268" t="s">
        <v>279</v>
      </c>
      <c r="C190" s="279" t="s">
        <v>341</v>
      </c>
      <c r="D190" s="284" t="s">
        <v>284</v>
      </c>
      <c r="E190" s="280">
        <f t="shared" si="5"/>
        <v>31200</v>
      </c>
      <c r="F190" s="281">
        <v>1</v>
      </c>
      <c r="G190" s="286"/>
      <c r="H190" s="282">
        <f t="shared" si="4"/>
        <v>31200</v>
      </c>
    </row>
    <row r="191" spans="1:8" x14ac:dyDescent="0.2">
      <c r="A191" s="279" t="s">
        <v>427</v>
      </c>
      <c r="B191" s="268" t="s">
        <v>279</v>
      </c>
      <c r="C191" s="279" t="s">
        <v>342</v>
      </c>
      <c r="D191" s="284" t="s">
        <v>284</v>
      </c>
      <c r="E191" s="280">
        <f t="shared" si="5"/>
        <v>31200</v>
      </c>
      <c r="F191" s="281">
        <v>1</v>
      </c>
      <c r="G191" s="286"/>
      <c r="H191" s="282">
        <f t="shared" si="4"/>
        <v>31200</v>
      </c>
    </row>
    <row r="192" spans="1:8" x14ac:dyDescent="0.2">
      <c r="A192" s="279" t="s">
        <v>427</v>
      </c>
      <c r="B192" s="268" t="s">
        <v>279</v>
      </c>
      <c r="C192" s="279" t="s">
        <v>343</v>
      </c>
      <c r="D192" s="284" t="s">
        <v>284</v>
      </c>
      <c r="E192" s="280">
        <f t="shared" si="5"/>
        <v>31200</v>
      </c>
      <c r="F192" s="281">
        <v>1</v>
      </c>
      <c r="G192" s="286"/>
      <c r="H192" s="282">
        <f t="shared" si="4"/>
        <v>31200</v>
      </c>
    </row>
    <row r="193" spans="1:8" x14ac:dyDescent="0.2">
      <c r="A193" s="279" t="s">
        <v>428</v>
      </c>
      <c r="B193" s="268" t="s">
        <v>279</v>
      </c>
      <c r="C193" s="279" t="s">
        <v>346</v>
      </c>
      <c r="D193" s="284" t="s">
        <v>347</v>
      </c>
      <c r="E193" s="280">
        <f t="shared" si="5"/>
        <v>68835</v>
      </c>
      <c r="F193" s="281">
        <v>0.5</v>
      </c>
      <c r="G193" s="286"/>
      <c r="H193" s="282">
        <f t="shared" si="4"/>
        <v>34417.5</v>
      </c>
    </row>
    <row r="194" spans="1:8" x14ac:dyDescent="0.2">
      <c r="A194" s="279" t="s">
        <v>428</v>
      </c>
      <c r="B194" s="268" t="s">
        <v>279</v>
      </c>
      <c r="C194" s="279" t="s">
        <v>349</v>
      </c>
      <c r="D194" s="284" t="s">
        <v>350</v>
      </c>
      <c r="E194" s="280">
        <f t="shared" si="5"/>
        <v>57600</v>
      </c>
      <c r="F194" s="281">
        <v>1</v>
      </c>
      <c r="G194" s="286"/>
      <c r="H194" s="282">
        <f t="shared" si="4"/>
        <v>57600</v>
      </c>
    </row>
    <row r="195" spans="1:8" x14ac:dyDescent="0.2">
      <c r="A195" s="279" t="s">
        <v>428</v>
      </c>
      <c r="B195" s="268" t="s">
        <v>279</v>
      </c>
      <c r="C195" s="279" t="s">
        <v>359</v>
      </c>
      <c r="D195" s="284" t="s">
        <v>360</v>
      </c>
      <c r="E195" s="280">
        <f t="shared" si="5"/>
        <v>50000</v>
      </c>
      <c r="F195" s="281">
        <v>1</v>
      </c>
      <c r="G195" s="286"/>
      <c r="H195" s="282">
        <f t="shared" si="4"/>
        <v>50000</v>
      </c>
    </row>
    <row r="196" spans="1:8" x14ac:dyDescent="0.2">
      <c r="A196" s="279" t="s">
        <v>428</v>
      </c>
      <c r="B196" s="268" t="s">
        <v>279</v>
      </c>
      <c r="C196" s="279" t="s">
        <v>369</v>
      </c>
      <c r="D196" s="284" t="s">
        <v>370</v>
      </c>
      <c r="E196" s="280">
        <f t="shared" si="5"/>
        <v>50000</v>
      </c>
      <c r="F196" s="281">
        <v>1</v>
      </c>
      <c r="G196" s="286"/>
      <c r="H196" s="282">
        <f t="shared" si="4"/>
        <v>50000</v>
      </c>
    </row>
    <row r="197" spans="1:8" x14ac:dyDescent="0.2">
      <c r="A197" s="279" t="s">
        <v>428</v>
      </c>
      <c r="B197" s="268" t="s">
        <v>279</v>
      </c>
      <c r="C197" s="279" t="s">
        <v>371</v>
      </c>
      <c r="D197" s="284" t="s">
        <v>370</v>
      </c>
      <c r="E197" s="280">
        <f t="shared" si="5"/>
        <v>50000</v>
      </c>
      <c r="F197" s="281">
        <v>1</v>
      </c>
      <c r="G197" s="286"/>
      <c r="H197" s="282">
        <f t="shared" si="4"/>
        <v>50000</v>
      </c>
    </row>
    <row r="198" spans="1:8" x14ac:dyDescent="0.2">
      <c r="A198" s="279" t="s">
        <v>428</v>
      </c>
      <c r="B198" s="268" t="s">
        <v>279</v>
      </c>
      <c r="C198" s="279" t="s">
        <v>372</v>
      </c>
      <c r="D198" s="284" t="s">
        <v>370</v>
      </c>
      <c r="E198" s="280">
        <f t="shared" si="5"/>
        <v>50000</v>
      </c>
      <c r="F198" s="281">
        <v>1</v>
      </c>
      <c r="G198" s="286"/>
      <c r="H198" s="282">
        <f t="shared" si="4"/>
        <v>50000</v>
      </c>
    </row>
    <row r="199" spans="1:8" x14ac:dyDescent="0.2">
      <c r="A199" s="279" t="s">
        <v>428</v>
      </c>
      <c r="B199" s="268" t="s">
        <v>279</v>
      </c>
      <c r="C199" s="279" t="s">
        <v>373</v>
      </c>
      <c r="D199" s="284" t="s">
        <v>370</v>
      </c>
      <c r="E199" s="280">
        <f t="shared" si="5"/>
        <v>50000</v>
      </c>
      <c r="F199" s="281">
        <v>1</v>
      </c>
      <c r="G199" s="286"/>
      <c r="H199" s="282">
        <f t="shared" si="4"/>
        <v>50000</v>
      </c>
    </row>
    <row r="200" spans="1:8" x14ac:dyDescent="0.2">
      <c r="A200" s="279" t="s">
        <v>428</v>
      </c>
      <c r="B200" s="268" t="s">
        <v>279</v>
      </c>
      <c r="C200" s="279" t="s">
        <v>374</v>
      </c>
      <c r="D200" s="284" t="s">
        <v>370</v>
      </c>
      <c r="E200" s="280">
        <f t="shared" si="5"/>
        <v>50000</v>
      </c>
      <c r="F200" s="281">
        <v>1</v>
      </c>
      <c r="G200" s="286"/>
      <c r="H200" s="282">
        <f t="shared" si="4"/>
        <v>50000</v>
      </c>
    </row>
    <row r="201" spans="1:8" x14ac:dyDescent="0.2">
      <c r="A201" s="279" t="s">
        <v>428</v>
      </c>
      <c r="B201" s="268" t="s">
        <v>279</v>
      </c>
      <c r="C201" s="279" t="s">
        <v>375</v>
      </c>
      <c r="D201" s="284" t="s">
        <v>370</v>
      </c>
      <c r="E201" s="280">
        <f t="shared" si="5"/>
        <v>50000</v>
      </c>
      <c r="F201" s="281">
        <v>1</v>
      </c>
      <c r="G201" s="286"/>
      <c r="H201" s="282">
        <f t="shared" si="4"/>
        <v>50000</v>
      </c>
    </row>
    <row r="202" spans="1:8" x14ac:dyDescent="0.2">
      <c r="A202" s="279" t="s">
        <v>428</v>
      </c>
      <c r="B202" s="268" t="s">
        <v>279</v>
      </c>
      <c r="C202" s="279" t="s">
        <v>417</v>
      </c>
      <c r="D202" s="284" t="s">
        <v>336</v>
      </c>
      <c r="E202" s="280">
        <f t="shared" si="5"/>
        <v>37440</v>
      </c>
      <c r="F202" s="281">
        <v>1</v>
      </c>
      <c r="G202" s="286"/>
      <c r="H202" s="282">
        <f t="shared" si="4"/>
        <v>37440</v>
      </c>
    </row>
    <row r="203" spans="1:8" x14ac:dyDescent="0.2">
      <c r="A203" s="279" t="s">
        <v>428</v>
      </c>
      <c r="B203" s="268" t="s">
        <v>279</v>
      </c>
      <c r="C203" s="279" t="s">
        <v>418</v>
      </c>
      <c r="D203" s="284" t="s">
        <v>336</v>
      </c>
      <c r="E203" s="280">
        <f t="shared" si="5"/>
        <v>37440</v>
      </c>
      <c r="F203" s="281">
        <v>1</v>
      </c>
      <c r="G203" s="286"/>
      <c r="H203" s="282">
        <f t="shared" si="4"/>
        <v>37440</v>
      </c>
    </row>
    <row r="204" spans="1:8" x14ac:dyDescent="0.2">
      <c r="A204" s="279" t="s">
        <v>428</v>
      </c>
      <c r="B204" s="268" t="s">
        <v>279</v>
      </c>
      <c r="C204" s="279" t="s">
        <v>341</v>
      </c>
      <c r="D204" s="284" t="s">
        <v>284</v>
      </c>
      <c r="E204" s="280">
        <f t="shared" si="5"/>
        <v>31200</v>
      </c>
      <c r="F204" s="281">
        <v>1</v>
      </c>
      <c r="G204" s="286"/>
      <c r="H204" s="282">
        <f t="shared" si="4"/>
        <v>31200</v>
      </c>
    </row>
    <row r="205" spans="1:8" x14ac:dyDescent="0.2">
      <c r="A205" s="279" t="s">
        <v>428</v>
      </c>
      <c r="B205" s="268" t="s">
        <v>279</v>
      </c>
      <c r="C205" s="279" t="s">
        <v>342</v>
      </c>
      <c r="D205" s="284" t="s">
        <v>284</v>
      </c>
      <c r="E205" s="280">
        <f t="shared" si="5"/>
        <v>31200</v>
      </c>
      <c r="F205" s="281">
        <v>1</v>
      </c>
      <c r="G205" s="286"/>
      <c r="H205" s="282">
        <f>IFERROR(E205*F205+G205," ")</f>
        <v>31200</v>
      </c>
    </row>
    <row r="206" spans="1:8" ht="13.5" thickBot="1" x14ac:dyDescent="0.25">
      <c r="A206" s="279"/>
      <c r="B206" s="279"/>
      <c r="C206" s="279"/>
      <c r="D206" s="285">
        <f>COUNTA(B26:B205)</f>
        <v>180</v>
      </c>
      <c r="E206" s="280">
        <f>SUM(E26:E205)-SUM(0.5*E193)</f>
        <v>8620637.5</v>
      </c>
      <c r="F206" s="281"/>
      <c r="G206" s="195"/>
      <c r="H206" s="283">
        <f>SUM(H26:H205)</f>
        <v>8620637.5</v>
      </c>
    </row>
    <row r="207" spans="1:8" ht="13.5" thickTop="1" x14ac:dyDescent="0.2"/>
  </sheetData>
  <sheetProtection sheet="1" selectLockedCells="1"/>
  <sortState ref="B72:M84">
    <sortCondition ref="B72:B84"/>
  </sortState>
  <mergeCells count="7">
    <mergeCell ref="B22:E22"/>
    <mergeCell ref="B21:E21"/>
    <mergeCell ref="B2:E2"/>
    <mergeCell ref="B1:E1"/>
    <mergeCell ref="B14:F14"/>
    <mergeCell ref="B15:E15"/>
    <mergeCell ref="B16:F16"/>
  </mergeCells>
  <phoneticPr fontId="9" type="noConversion"/>
  <dataValidations count="1">
    <dataValidation type="list" allowBlank="1" showInputMessage="1" showErrorMessage="1" sqref="D26:D205">
      <formula1>$AA$1:$AA$7</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22" t="s">
        <v>39</v>
      </c>
      <c r="B13" s="349"/>
      <c r="C13" s="349"/>
      <c r="D13" s="349"/>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23" t="s">
        <v>122</v>
      </c>
      <c r="B33" s="345"/>
      <c r="C33" s="345"/>
      <c r="D33" s="345"/>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20" t="s">
        <v>314</v>
      </c>
      <c r="B12" s="320"/>
      <c r="C12" s="320"/>
      <c r="D12" s="320"/>
      <c r="E12" s="16"/>
    </row>
    <row r="13" spans="1:8" x14ac:dyDescent="0.2">
      <c r="A13" s="246"/>
      <c r="B13" s="246"/>
      <c r="C13" s="246"/>
      <c r="D13" s="246"/>
      <c r="E13" s="16"/>
    </row>
    <row r="14" spans="1:8" x14ac:dyDescent="0.2">
      <c r="A14" s="2" t="s">
        <v>0</v>
      </c>
      <c r="B14" s="2" t="s">
        <v>1</v>
      </c>
      <c r="C14" s="2" t="s">
        <v>2</v>
      </c>
      <c r="D14" s="2" t="s">
        <v>3</v>
      </c>
      <c r="F14" s="317" t="s">
        <v>315</v>
      </c>
      <c r="G14" s="318"/>
      <c r="H14" s="319"/>
    </row>
    <row r="15" spans="1:8" ht="38.25" customHeight="1" thickBot="1" x14ac:dyDescent="0.25">
      <c r="A15" s="103" t="s">
        <v>177</v>
      </c>
      <c r="B15" s="103" t="s">
        <v>23</v>
      </c>
      <c r="C15" s="103" t="s">
        <v>192</v>
      </c>
      <c r="D15" s="103" t="s">
        <v>178</v>
      </c>
      <c r="F15" s="257">
        <v>44742</v>
      </c>
      <c r="G15" s="257">
        <v>44377</v>
      </c>
      <c r="H15" s="257">
        <v>44012</v>
      </c>
    </row>
    <row r="16" spans="1:8" ht="13.5" thickTop="1" x14ac:dyDescent="0.2">
      <c r="A16" s="219"/>
      <c r="B16" s="217"/>
      <c r="C16" s="142"/>
      <c r="D16" s="119">
        <f t="shared" ref="D16:D32" si="0">B16*C16</f>
        <v>0</v>
      </c>
      <c r="F16" s="178"/>
      <c r="G16" s="178"/>
      <c r="H16" s="178"/>
    </row>
    <row r="17" spans="1:8" x14ac:dyDescent="0.2">
      <c r="A17" s="220"/>
      <c r="B17" s="218"/>
      <c r="C17" s="144"/>
      <c r="D17" s="118">
        <f t="shared" si="0"/>
        <v>0</v>
      </c>
      <c r="F17" s="178"/>
      <c r="G17" s="178"/>
      <c r="H17" s="178"/>
    </row>
    <row r="18" spans="1:8" x14ac:dyDescent="0.2">
      <c r="A18" s="221"/>
      <c r="B18" s="218"/>
      <c r="C18" s="144"/>
      <c r="D18" s="118">
        <f t="shared" si="0"/>
        <v>0</v>
      </c>
      <c r="F18" s="178"/>
      <c r="G18" s="178"/>
      <c r="H18" s="178"/>
    </row>
    <row r="19" spans="1:8" x14ac:dyDescent="0.2">
      <c r="A19" s="220"/>
      <c r="B19" s="218"/>
      <c r="C19" s="144"/>
      <c r="D19" s="118">
        <f t="shared" si="0"/>
        <v>0</v>
      </c>
      <c r="F19" s="178"/>
      <c r="G19" s="178"/>
      <c r="H19" s="178"/>
    </row>
    <row r="20" spans="1:8" x14ac:dyDescent="0.2">
      <c r="A20" s="220"/>
      <c r="B20" s="218"/>
      <c r="C20" s="144"/>
      <c r="D20" s="118">
        <f t="shared" si="0"/>
        <v>0</v>
      </c>
      <c r="F20" s="178"/>
      <c r="G20" s="178"/>
      <c r="H20" s="178"/>
    </row>
    <row r="21" spans="1:8" x14ac:dyDescent="0.2">
      <c r="A21" s="220"/>
      <c r="B21" s="218"/>
      <c r="C21" s="144"/>
      <c r="D21" s="118">
        <f t="shared" si="0"/>
        <v>0</v>
      </c>
      <c r="F21" s="178"/>
      <c r="G21" s="178"/>
      <c r="H21" s="178"/>
    </row>
    <row r="22" spans="1:8" x14ac:dyDescent="0.2">
      <c r="A22" s="220"/>
      <c r="B22" s="218"/>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23" t="s">
        <v>179</v>
      </c>
      <c r="B35" s="323"/>
      <c r="C35" s="323"/>
      <c r="D35" s="323"/>
    </row>
    <row r="36" spans="1:8" x14ac:dyDescent="0.2">
      <c r="A36" s="336"/>
      <c r="B36" s="337"/>
      <c r="C36" s="337"/>
      <c r="D36" s="337"/>
    </row>
    <row r="37" spans="1:8" x14ac:dyDescent="0.2">
      <c r="A37" s="337"/>
      <c r="B37" s="337"/>
      <c r="C37" s="337"/>
      <c r="D37" s="337"/>
    </row>
    <row r="38" spans="1:8" x14ac:dyDescent="0.2">
      <c r="A38" s="337"/>
      <c r="B38" s="337"/>
      <c r="C38" s="337"/>
      <c r="D38" s="337"/>
    </row>
    <row r="39" spans="1:8" x14ac:dyDescent="0.2">
      <c r="A39" s="337"/>
      <c r="B39" s="337"/>
      <c r="C39" s="337"/>
      <c r="D39" s="337"/>
    </row>
    <row r="40" spans="1:8" x14ac:dyDescent="0.2">
      <c r="A40" s="337"/>
      <c r="B40" s="337"/>
      <c r="C40" s="337"/>
      <c r="D40" s="337"/>
    </row>
    <row r="41" spans="1:8" x14ac:dyDescent="0.2">
      <c r="A41" s="337"/>
      <c r="B41" s="337"/>
      <c r="C41" s="337"/>
      <c r="D41" s="337"/>
    </row>
    <row r="42" spans="1:8" x14ac:dyDescent="0.2">
      <c r="A42" s="337"/>
      <c r="B42" s="337"/>
      <c r="C42" s="337"/>
      <c r="D42" s="337"/>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46" t="s">
        <v>270</v>
      </c>
      <c r="B9" s="292"/>
      <c r="C9" s="292"/>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20" t="s">
        <v>314</v>
      </c>
      <c r="B12" s="320"/>
      <c r="C12" s="320"/>
      <c r="D12" s="320"/>
      <c r="E12"/>
    </row>
    <row r="13" spans="1:8" x14ac:dyDescent="0.2">
      <c r="A13" s="83" t="s">
        <v>0</v>
      </c>
      <c r="B13" s="83" t="s">
        <v>1</v>
      </c>
      <c r="C13" s="83" t="s">
        <v>2</v>
      </c>
      <c r="D13" s="83" t="s">
        <v>3</v>
      </c>
      <c r="F13" s="317" t="s">
        <v>315</v>
      </c>
      <c r="G13" s="318"/>
      <c r="H13" s="319"/>
    </row>
    <row r="14" spans="1:8" ht="39" thickBot="1" x14ac:dyDescent="0.25">
      <c r="A14" s="102" t="s">
        <v>43</v>
      </c>
      <c r="B14" s="103" t="s">
        <v>23</v>
      </c>
      <c r="C14" s="103" t="s">
        <v>192</v>
      </c>
      <c r="D14" s="103" t="s">
        <v>180</v>
      </c>
      <c r="E14" s="1"/>
      <c r="F14" s="257">
        <v>44742</v>
      </c>
      <c r="G14" s="257">
        <v>44377</v>
      </c>
      <c r="H14" s="257">
        <v>44012</v>
      </c>
    </row>
    <row r="15" spans="1:8" ht="13.5" thickTop="1" x14ac:dyDescent="0.2">
      <c r="A15" s="241"/>
      <c r="B15" s="215"/>
      <c r="C15" s="134"/>
      <c r="D15" s="119">
        <f t="shared" ref="D15:D20" si="0">B15*C15</f>
        <v>0</v>
      </c>
      <c r="E15" s="16"/>
      <c r="F15" s="178"/>
      <c r="G15" s="178"/>
      <c r="H15" s="178"/>
    </row>
    <row r="16" spans="1:8" x14ac:dyDescent="0.2">
      <c r="A16" s="242"/>
      <c r="B16" s="216"/>
      <c r="C16" s="137"/>
      <c r="D16" s="118">
        <f t="shared" si="0"/>
        <v>0</v>
      </c>
      <c r="F16" s="178"/>
      <c r="G16" s="178"/>
      <c r="H16" s="178"/>
    </row>
    <row r="17" spans="1:8" x14ac:dyDescent="0.2">
      <c r="A17" s="242"/>
      <c r="B17" s="216"/>
      <c r="C17" s="137"/>
      <c r="D17" s="118">
        <f t="shared" si="0"/>
        <v>0</v>
      </c>
      <c r="F17" s="178"/>
      <c r="G17" s="178"/>
      <c r="H17" s="178"/>
    </row>
    <row r="18" spans="1:8" x14ac:dyDescent="0.2">
      <c r="A18" s="242"/>
      <c r="B18" s="216"/>
      <c r="C18" s="137"/>
      <c r="D18" s="118">
        <f t="shared" si="0"/>
        <v>0</v>
      </c>
      <c r="F18" s="178"/>
      <c r="G18" s="178"/>
      <c r="H18" s="178"/>
    </row>
    <row r="19" spans="1:8" x14ac:dyDescent="0.2">
      <c r="A19" s="242"/>
      <c r="B19" s="216"/>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45" t="s">
        <v>181</v>
      </c>
      <c r="B23" s="345"/>
      <c r="C23" s="345"/>
      <c r="D23" s="345"/>
    </row>
    <row r="24" spans="1:8" x14ac:dyDescent="0.2">
      <c r="A24" s="337"/>
      <c r="B24" s="337"/>
      <c r="C24" s="337"/>
      <c r="D24" s="337"/>
    </row>
    <row r="25" spans="1:8" x14ac:dyDescent="0.2">
      <c r="A25" s="337"/>
      <c r="B25" s="337"/>
      <c r="C25" s="337"/>
      <c r="D25" s="337"/>
    </row>
    <row r="26" spans="1:8" x14ac:dyDescent="0.2">
      <c r="A26" s="337"/>
      <c r="B26" s="337"/>
      <c r="C26" s="337"/>
      <c r="D26" s="337"/>
    </row>
    <row r="27" spans="1:8" x14ac:dyDescent="0.2">
      <c r="A27" s="337"/>
      <c r="B27" s="337"/>
      <c r="C27" s="337"/>
      <c r="D27" s="337"/>
    </row>
    <row r="28" spans="1:8" x14ac:dyDescent="0.2">
      <c r="A28" s="337"/>
      <c r="B28" s="337"/>
      <c r="C28" s="337"/>
      <c r="D28" s="337"/>
    </row>
    <row r="29" spans="1:8" x14ac:dyDescent="0.2">
      <c r="A29" s="337"/>
      <c r="B29" s="337"/>
      <c r="C29" s="337"/>
      <c r="D29" s="337"/>
    </row>
    <row r="30" spans="1:8" x14ac:dyDescent="0.2">
      <c r="A30" s="337"/>
      <c r="B30" s="337"/>
      <c r="C30" s="337"/>
      <c r="D30" s="337"/>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320</v>
      </c>
      <c r="B6" s="4"/>
      <c r="C6" s="4"/>
      <c r="D6" s="4"/>
    </row>
    <row r="7" spans="1:8" x14ac:dyDescent="0.2">
      <c r="A7" s="5"/>
      <c r="B7" s="4"/>
      <c r="C7" s="4"/>
      <c r="D7" s="4"/>
    </row>
    <row r="8" spans="1:8" x14ac:dyDescent="0.2">
      <c r="A8" s="171" t="s">
        <v>326</v>
      </c>
      <c r="B8" s="89"/>
      <c r="C8" s="89"/>
      <c r="D8" s="89"/>
    </row>
    <row r="9" spans="1:8" x14ac:dyDescent="0.2">
      <c r="A9" s="346" t="s">
        <v>327</v>
      </c>
      <c r="B9" s="292"/>
      <c r="C9" s="292"/>
      <c r="D9" s="89"/>
    </row>
    <row r="10" spans="1:8" x14ac:dyDescent="0.2">
      <c r="A10" s="245" t="s">
        <v>169</v>
      </c>
      <c r="B10" s="89"/>
      <c r="C10" s="89"/>
      <c r="D10" s="89"/>
    </row>
    <row r="11" spans="1:8" x14ac:dyDescent="0.2">
      <c r="A11" s="171" t="s">
        <v>235</v>
      </c>
      <c r="B11" s="89"/>
      <c r="C11" s="89"/>
      <c r="D11" s="89"/>
    </row>
    <row r="12" spans="1:8" s="66" customFormat="1" ht="20.100000000000001" customHeight="1" x14ac:dyDescent="0.2">
      <c r="A12" s="320" t="s">
        <v>314</v>
      </c>
      <c r="B12" s="320"/>
      <c r="C12" s="320"/>
      <c r="D12" s="320"/>
      <c r="E12"/>
    </row>
    <row r="13" spans="1:8" x14ac:dyDescent="0.2">
      <c r="A13" s="83" t="s">
        <v>0</v>
      </c>
      <c r="B13" s="83" t="s">
        <v>1</v>
      </c>
      <c r="C13" s="83" t="s">
        <v>2</v>
      </c>
      <c r="D13" s="83" t="s">
        <v>3</v>
      </c>
      <c r="F13" s="317" t="s">
        <v>315</v>
      </c>
      <c r="G13" s="318"/>
      <c r="H13" s="319"/>
    </row>
    <row r="14" spans="1:8" ht="39" thickBot="1" x14ac:dyDescent="0.25">
      <c r="A14" s="244" t="s">
        <v>330</v>
      </c>
      <c r="B14" s="250" t="s">
        <v>23</v>
      </c>
      <c r="C14" s="250" t="s">
        <v>192</v>
      </c>
      <c r="D14" s="250" t="s">
        <v>180</v>
      </c>
      <c r="E14" s="1"/>
      <c r="F14" s="257">
        <v>44742</v>
      </c>
      <c r="G14" s="257">
        <v>44377</v>
      </c>
      <c r="H14" s="257">
        <v>44012</v>
      </c>
    </row>
    <row r="15" spans="1:8" ht="13.5" thickTop="1" x14ac:dyDescent="0.2">
      <c r="A15" s="241"/>
      <c r="B15" s="215"/>
      <c r="C15" s="134"/>
      <c r="D15" s="119">
        <f t="shared" ref="D15:D20" si="0">B15*C15</f>
        <v>0</v>
      </c>
      <c r="E15" s="16"/>
      <c r="F15" s="178"/>
      <c r="G15" s="178"/>
      <c r="H15" s="178"/>
    </row>
    <row r="16" spans="1:8" x14ac:dyDescent="0.2">
      <c r="A16" s="242"/>
      <c r="B16" s="216"/>
      <c r="C16" s="137"/>
      <c r="D16" s="118">
        <f t="shared" si="0"/>
        <v>0</v>
      </c>
      <c r="F16" s="178"/>
      <c r="G16" s="178"/>
      <c r="H16" s="178"/>
    </row>
    <row r="17" spans="1:8" x14ac:dyDescent="0.2">
      <c r="A17" s="242"/>
      <c r="B17" s="216"/>
      <c r="C17" s="137"/>
      <c r="D17" s="118">
        <f t="shared" si="0"/>
        <v>0</v>
      </c>
      <c r="F17" s="178"/>
      <c r="G17" s="178"/>
      <c r="H17" s="178"/>
    </row>
    <row r="18" spans="1:8" x14ac:dyDescent="0.2">
      <c r="A18" s="242"/>
      <c r="B18" s="216"/>
      <c r="C18" s="137"/>
      <c r="D18" s="118">
        <f t="shared" si="0"/>
        <v>0</v>
      </c>
      <c r="F18" s="178"/>
      <c r="G18" s="178"/>
      <c r="H18" s="178"/>
    </row>
    <row r="19" spans="1:8" x14ac:dyDescent="0.2">
      <c r="A19" s="242"/>
      <c r="B19" s="216"/>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45" t="s">
        <v>181</v>
      </c>
      <c r="B23" s="345"/>
      <c r="C23" s="345"/>
      <c r="D23" s="345"/>
    </row>
    <row r="24" spans="1:8" x14ac:dyDescent="0.2">
      <c r="A24" s="337"/>
      <c r="B24" s="337"/>
      <c r="C24" s="337"/>
      <c r="D24" s="337"/>
    </row>
    <row r="25" spans="1:8" x14ac:dyDescent="0.2">
      <c r="A25" s="337"/>
      <c r="B25" s="337"/>
      <c r="C25" s="337"/>
      <c r="D25" s="337"/>
    </row>
    <row r="26" spans="1:8" x14ac:dyDescent="0.2">
      <c r="A26" s="337"/>
      <c r="B26" s="337"/>
      <c r="C26" s="337"/>
      <c r="D26" s="337"/>
    </row>
    <row r="27" spans="1:8" x14ac:dyDescent="0.2">
      <c r="A27" s="337"/>
      <c r="B27" s="337"/>
      <c r="C27" s="337"/>
      <c r="D27" s="337"/>
    </row>
    <row r="28" spans="1:8" x14ac:dyDescent="0.2">
      <c r="A28" s="337"/>
      <c r="B28" s="337"/>
      <c r="C28" s="337"/>
      <c r="D28" s="337"/>
    </row>
    <row r="29" spans="1:8" x14ac:dyDescent="0.2">
      <c r="A29" s="337"/>
      <c r="B29" s="337"/>
      <c r="C29" s="337"/>
      <c r="D29" s="337"/>
    </row>
    <row r="30" spans="1:8" x14ac:dyDescent="0.2">
      <c r="A30" s="337"/>
      <c r="B30" s="337"/>
      <c r="C30" s="337"/>
      <c r="D30" s="337"/>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20" t="s">
        <v>262</v>
      </c>
      <c r="B9" s="322"/>
      <c r="C9" s="322"/>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20" t="s">
        <v>314</v>
      </c>
      <c r="B12" s="320"/>
      <c r="C12" s="320"/>
      <c r="D12" s="320"/>
    </row>
    <row r="13" spans="1:8" ht="20.100000000000001" customHeight="1" x14ac:dyDescent="0.2">
      <c r="A13" s="2" t="s">
        <v>0</v>
      </c>
      <c r="B13" s="2" t="s">
        <v>1</v>
      </c>
      <c r="C13" s="2" t="s">
        <v>2</v>
      </c>
      <c r="D13" s="2" t="s">
        <v>3</v>
      </c>
      <c r="F13" s="317" t="s">
        <v>315</v>
      </c>
      <c r="G13" s="318"/>
      <c r="H13" s="319"/>
    </row>
    <row r="14" spans="1:8" ht="40.5" customHeight="1" thickBot="1" x14ac:dyDescent="0.25">
      <c r="A14" s="103" t="s">
        <v>189</v>
      </c>
      <c r="B14" s="103" t="s">
        <v>186</v>
      </c>
      <c r="C14" s="103" t="s">
        <v>191</v>
      </c>
      <c r="D14" s="103" t="s">
        <v>190</v>
      </c>
      <c r="F14" s="257">
        <v>44742</v>
      </c>
      <c r="G14" s="257">
        <v>44377</v>
      </c>
      <c r="H14" s="257">
        <v>44012</v>
      </c>
    </row>
    <row r="15" spans="1:8" ht="13.5" thickTop="1" x14ac:dyDescent="0.2">
      <c r="A15" s="229"/>
      <c r="B15" s="148"/>
      <c r="C15" s="149"/>
      <c r="D15" s="119">
        <f t="shared" ref="D15:D21" si="0">B15*C15</f>
        <v>0</v>
      </c>
      <c r="F15" s="178"/>
      <c r="G15" s="178"/>
      <c r="H15" s="178"/>
    </row>
    <row r="16" spans="1:8" x14ac:dyDescent="0.2">
      <c r="A16" s="201"/>
      <c r="B16" s="150"/>
      <c r="C16" s="151"/>
      <c r="D16" s="118">
        <f t="shared" si="0"/>
        <v>0</v>
      </c>
      <c r="F16" s="178"/>
      <c r="G16" s="178"/>
      <c r="H16" s="178"/>
    </row>
    <row r="17" spans="1:8" x14ac:dyDescent="0.2">
      <c r="A17" s="201"/>
      <c r="B17" s="152"/>
      <c r="C17" s="153"/>
      <c r="D17" s="118">
        <f t="shared" si="0"/>
        <v>0</v>
      </c>
      <c r="F17" s="178"/>
      <c r="G17" s="178"/>
      <c r="H17" s="178"/>
    </row>
    <row r="18" spans="1:8" x14ac:dyDescent="0.2">
      <c r="A18" s="201"/>
      <c r="B18" s="152"/>
      <c r="C18" s="153"/>
      <c r="D18" s="118">
        <f t="shared" si="0"/>
        <v>0</v>
      </c>
      <c r="F18" s="178"/>
      <c r="G18" s="178"/>
      <c r="H18" s="178"/>
    </row>
    <row r="19" spans="1:8" x14ac:dyDescent="0.2">
      <c r="A19" s="201"/>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45" t="s">
        <v>182</v>
      </c>
      <c r="B24" s="345"/>
      <c r="C24" s="345"/>
      <c r="D24" s="345"/>
    </row>
    <row r="25" spans="1:8" x14ac:dyDescent="0.2">
      <c r="A25" s="336"/>
      <c r="B25" s="337"/>
      <c r="C25" s="337"/>
      <c r="D25" s="337"/>
    </row>
    <row r="26" spans="1:8" x14ac:dyDescent="0.2">
      <c r="A26" s="337"/>
      <c r="B26" s="337"/>
      <c r="C26" s="337"/>
      <c r="D26" s="337"/>
    </row>
    <row r="27" spans="1:8" x14ac:dyDescent="0.2">
      <c r="A27" s="337"/>
      <c r="B27" s="337"/>
      <c r="C27" s="337"/>
      <c r="D27" s="337"/>
    </row>
    <row r="28" spans="1:8" x14ac:dyDescent="0.2">
      <c r="A28" s="337"/>
      <c r="B28" s="337"/>
      <c r="C28" s="337"/>
      <c r="D28" s="337"/>
    </row>
    <row r="29" spans="1:8" x14ac:dyDescent="0.2">
      <c r="A29" s="337"/>
      <c r="B29" s="337"/>
      <c r="C29" s="337"/>
      <c r="D29" s="337"/>
    </row>
    <row r="30" spans="1:8" x14ac:dyDescent="0.2">
      <c r="A30" s="337"/>
      <c r="B30" s="337"/>
      <c r="C30" s="337"/>
      <c r="D30" s="337"/>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20" t="s">
        <v>265</v>
      </c>
      <c r="B9" s="322"/>
      <c r="C9" s="322"/>
      <c r="D9" s="322"/>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20" t="s">
        <v>314</v>
      </c>
      <c r="B12" s="320"/>
      <c r="C12" s="320"/>
      <c r="D12" s="320"/>
    </row>
    <row r="13" spans="1:8" ht="11.25" customHeight="1" x14ac:dyDescent="0.2">
      <c r="A13" s="246"/>
      <c r="B13" s="246"/>
      <c r="C13" s="246"/>
      <c r="D13" s="246"/>
    </row>
    <row r="14" spans="1:8" ht="20.100000000000001" customHeight="1" x14ac:dyDescent="0.2">
      <c r="A14" s="2" t="s">
        <v>0</v>
      </c>
      <c r="B14" s="2" t="s">
        <v>1</v>
      </c>
      <c r="C14" s="2" t="s">
        <v>2</v>
      </c>
      <c r="D14" s="2" t="s">
        <v>3</v>
      </c>
      <c r="F14" s="317" t="s">
        <v>315</v>
      </c>
      <c r="G14" s="318"/>
      <c r="H14" s="319"/>
    </row>
    <row r="15" spans="1:8" ht="54.75" customHeight="1" thickBot="1" x14ac:dyDescent="0.25">
      <c r="A15" s="167" t="s">
        <v>264</v>
      </c>
      <c r="B15" s="103" t="s">
        <v>185</v>
      </c>
      <c r="C15" s="103" t="s">
        <v>184</v>
      </c>
      <c r="D15" s="167" t="s">
        <v>266</v>
      </c>
      <c r="F15" s="257">
        <v>44742</v>
      </c>
      <c r="G15" s="257">
        <v>44377</v>
      </c>
      <c r="H15" s="257">
        <v>44012</v>
      </c>
    </row>
    <row r="16" spans="1:8" ht="13.5" thickTop="1" x14ac:dyDescent="0.2">
      <c r="A16" s="229"/>
      <c r="B16" s="156"/>
      <c r="C16" s="157"/>
      <c r="D16" s="119">
        <f t="shared" ref="D16:D21" si="0">C16*B16</f>
        <v>0</v>
      </c>
      <c r="E16" s="63"/>
      <c r="F16" s="178"/>
      <c r="G16" s="178"/>
      <c r="H16" s="178"/>
    </row>
    <row r="17" spans="1:8" x14ac:dyDescent="0.2">
      <c r="A17" s="201"/>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51" t="s">
        <v>236</v>
      </c>
      <c r="B24" s="351"/>
      <c r="C24" s="351"/>
      <c r="D24" s="351"/>
    </row>
    <row r="25" spans="1:8" x14ac:dyDescent="0.2">
      <c r="A25" s="337"/>
      <c r="B25" s="337"/>
      <c r="C25" s="337"/>
      <c r="D25" s="337"/>
    </row>
    <row r="26" spans="1:8" x14ac:dyDescent="0.2">
      <c r="A26" s="337"/>
      <c r="B26" s="337"/>
      <c r="C26" s="337"/>
      <c r="D26" s="337"/>
    </row>
    <row r="27" spans="1:8" x14ac:dyDescent="0.2">
      <c r="A27" s="337"/>
      <c r="B27" s="337"/>
      <c r="C27" s="337"/>
      <c r="D27" s="337"/>
    </row>
    <row r="28" spans="1:8" x14ac:dyDescent="0.2">
      <c r="A28" s="337"/>
      <c r="B28" s="337"/>
      <c r="C28" s="337"/>
      <c r="D28" s="337"/>
    </row>
    <row r="29" spans="1:8" x14ac:dyDescent="0.2">
      <c r="A29" s="337"/>
      <c r="B29" s="337"/>
      <c r="C29" s="337"/>
      <c r="D29" s="337"/>
    </row>
    <row r="30" spans="1:8" x14ac:dyDescent="0.2">
      <c r="A30" s="337"/>
      <c r="B30" s="337"/>
      <c r="C30" s="337"/>
      <c r="D30" s="337"/>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15">
        <f>+Summary!$A$1</f>
        <v>0</v>
      </c>
      <c r="B1" s="315"/>
      <c r="C1" s="315"/>
      <c r="D1" s="315"/>
    </row>
    <row r="2" spans="1:8" x14ac:dyDescent="0.2">
      <c r="A2" s="315" t="str">
        <f>Summary!A2</f>
        <v>ANNUAL PERIOD</v>
      </c>
      <c r="B2" s="315"/>
      <c r="C2" s="315"/>
      <c r="D2" s="315"/>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46" t="s">
        <v>280</v>
      </c>
      <c r="B9" s="292"/>
      <c r="C9" s="292"/>
      <c r="D9" s="89"/>
    </row>
    <row r="10" spans="1:8" x14ac:dyDescent="0.2">
      <c r="A10" s="171" t="s">
        <v>281</v>
      </c>
      <c r="B10" s="89"/>
      <c r="C10" s="89"/>
      <c r="D10" s="89"/>
      <c r="E10" s="1"/>
    </row>
    <row r="11" spans="1:8" x14ac:dyDescent="0.2">
      <c r="A11" s="88" t="s">
        <v>214</v>
      </c>
      <c r="B11" s="89"/>
      <c r="C11" s="89"/>
      <c r="D11" s="89"/>
      <c r="E11" s="16"/>
    </row>
    <row r="12" spans="1:8" x14ac:dyDescent="0.2">
      <c r="A12" s="320" t="s">
        <v>314</v>
      </c>
      <c r="B12" s="320"/>
      <c r="C12" s="320"/>
      <c r="D12" s="320"/>
    </row>
    <row r="13" spans="1:8" ht="20.100000000000001" customHeight="1" x14ac:dyDescent="0.2">
      <c r="A13" s="2" t="s">
        <v>0</v>
      </c>
      <c r="B13" s="2" t="s">
        <v>1</v>
      </c>
      <c r="C13" s="2" t="s">
        <v>2</v>
      </c>
      <c r="D13" s="2" t="s">
        <v>3</v>
      </c>
      <c r="F13" s="317" t="s">
        <v>315</v>
      </c>
      <c r="G13" s="318"/>
      <c r="H13" s="319"/>
    </row>
    <row r="14" spans="1:8" ht="54" customHeight="1" thickBot="1" x14ac:dyDescent="0.25">
      <c r="A14" s="103" t="s">
        <v>194</v>
      </c>
      <c r="B14" s="103" t="s">
        <v>186</v>
      </c>
      <c r="C14" s="235" t="s">
        <v>282</v>
      </c>
      <c r="D14" s="168" t="s">
        <v>195</v>
      </c>
      <c r="F14" s="257">
        <v>44742</v>
      </c>
      <c r="G14" s="257">
        <v>44377</v>
      </c>
      <c r="H14" s="257">
        <v>44012</v>
      </c>
    </row>
    <row r="15" spans="1:8" ht="13.5" thickTop="1" x14ac:dyDescent="0.2">
      <c r="A15" s="202"/>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45" t="s">
        <v>237</v>
      </c>
      <c r="B24" s="345"/>
      <c r="C24" s="345"/>
      <c r="D24" s="345"/>
    </row>
    <row r="25" spans="1:8" x14ac:dyDescent="0.2">
      <c r="A25" s="336"/>
      <c r="B25" s="337"/>
      <c r="C25" s="337"/>
      <c r="D25" s="337"/>
    </row>
    <row r="26" spans="1:8" x14ac:dyDescent="0.2">
      <c r="A26" s="337"/>
      <c r="B26" s="337"/>
      <c r="C26" s="337"/>
      <c r="D26" s="337"/>
    </row>
    <row r="27" spans="1:8" x14ac:dyDescent="0.2">
      <c r="A27" s="337"/>
      <c r="B27" s="337"/>
      <c r="C27" s="337"/>
      <c r="D27" s="337"/>
    </row>
    <row r="28" spans="1:8" x14ac:dyDescent="0.2">
      <c r="A28" s="337"/>
      <c r="B28" s="337"/>
      <c r="C28" s="337"/>
      <c r="D28" s="337"/>
    </row>
    <row r="29" spans="1:8" x14ac:dyDescent="0.2">
      <c r="A29" s="337"/>
      <c r="B29" s="337"/>
      <c r="C29" s="337"/>
      <c r="D29" s="337"/>
    </row>
    <row r="30" spans="1:8" x14ac:dyDescent="0.2">
      <c r="A30" s="337"/>
      <c r="B30" s="337"/>
      <c r="C30" s="337"/>
      <c r="D30" s="337"/>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88" t="str">
        <f>Summary!$A$2</f>
        <v>ANNUAL PERIOD</v>
      </c>
      <c r="B1" s="288"/>
      <c r="C1" s="288"/>
      <c r="D1" s="288"/>
      <c r="E1" s="288"/>
      <c r="F1" s="288"/>
    </row>
    <row r="3" spans="1:8" x14ac:dyDescent="0.2">
      <c r="A3" s="290" t="str">
        <f>Summary!$A$4</f>
        <v>CASE MANAGEMENT</v>
      </c>
      <c r="B3" s="290"/>
      <c r="C3" s="290"/>
      <c r="D3" s="290"/>
      <c r="E3" s="290"/>
      <c r="F3" s="290"/>
    </row>
    <row r="4" spans="1:8" x14ac:dyDescent="0.2">
      <c r="A4" s="3">
        <f>Summary!A1</f>
        <v>0</v>
      </c>
      <c r="B4" s="4"/>
      <c r="C4" s="4"/>
      <c r="D4" s="4"/>
    </row>
    <row r="5" spans="1:8" x14ac:dyDescent="0.2">
      <c r="A5" s="3"/>
      <c r="B5" s="4"/>
      <c r="C5" s="4"/>
      <c r="D5" s="4"/>
    </row>
    <row r="6" spans="1:8" x14ac:dyDescent="0.2">
      <c r="A6" s="248" t="s">
        <v>321</v>
      </c>
      <c r="B6" s="4"/>
      <c r="C6" s="4"/>
      <c r="D6" s="4"/>
    </row>
    <row r="7" spans="1:8" x14ac:dyDescent="0.2">
      <c r="A7" s="6"/>
      <c r="B7" s="4"/>
      <c r="C7" s="4"/>
      <c r="D7" s="4"/>
    </row>
    <row r="8" spans="1:8" x14ac:dyDescent="0.2">
      <c r="A8" s="245" t="s">
        <v>193</v>
      </c>
      <c r="B8" s="89"/>
      <c r="C8" s="89"/>
      <c r="D8" s="89"/>
    </row>
    <row r="9" spans="1:8" x14ac:dyDescent="0.2">
      <c r="A9" s="346" t="s">
        <v>280</v>
      </c>
      <c r="B9" s="292"/>
      <c r="C9" s="292"/>
      <c r="D9" s="89"/>
    </row>
    <row r="10" spans="1:8" x14ac:dyDescent="0.2">
      <c r="A10" s="171" t="s">
        <v>281</v>
      </c>
      <c r="B10" s="89"/>
      <c r="C10" s="89"/>
      <c r="D10" s="89"/>
      <c r="E10" s="1"/>
    </row>
    <row r="11" spans="1:8" x14ac:dyDescent="0.2">
      <c r="A11" s="245" t="s">
        <v>214</v>
      </c>
      <c r="B11" s="89"/>
      <c r="C11" s="89"/>
      <c r="D11" s="89"/>
      <c r="E11" s="16"/>
    </row>
    <row r="12" spans="1:8" x14ac:dyDescent="0.2">
      <c r="A12" s="320" t="s">
        <v>314</v>
      </c>
      <c r="B12" s="320"/>
      <c r="C12" s="320"/>
      <c r="D12" s="320"/>
    </row>
    <row r="13" spans="1:8" x14ac:dyDescent="0.2">
      <c r="A13" s="2" t="s">
        <v>0</v>
      </c>
      <c r="B13" s="2" t="s">
        <v>1</v>
      </c>
      <c r="C13" s="2" t="s">
        <v>2</v>
      </c>
      <c r="D13" s="2" t="s">
        <v>3</v>
      </c>
      <c r="F13" s="317" t="s">
        <v>315</v>
      </c>
      <c r="G13" s="318"/>
      <c r="H13" s="319"/>
    </row>
    <row r="14" spans="1:8" ht="64.5" thickBot="1" x14ac:dyDescent="0.25">
      <c r="A14" s="249" t="s">
        <v>322</v>
      </c>
      <c r="B14" s="250" t="s">
        <v>186</v>
      </c>
      <c r="C14" s="249" t="s">
        <v>282</v>
      </c>
      <c r="D14" s="250" t="s">
        <v>195</v>
      </c>
      <c r="F14" s="257">
        <v>44742</v>
      </c>
      <c r="G14" s="257">
        <v>44377</v>
      </c>
      <c r="H14" s="257">
        <v>44012</v>
      </c>
    </row>
    <row r="15" spans="1:8" ht="13.5" thickTop="1" x14ac:dyDescent="0.2">
      <c r="A15" s="202"/>
      <c r="B15" s="162"/>
      <c r="C15" s="163"/>
      <c r="D15" s="119">
        <f t="shared" ref="D15" si="0">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45" t="s">
        <v>237</v>
      </c>
      <c r="B18" s="345"/>
      <c r="C18" s="345"/>
      <c r="D18" s="345"/>
    </row>
    <row r="19" spans="1:4" x14ac:dyDescent="0.2">
      <c r="A19" s="336"/>
      <c r="B19" s="337"/>
      <c r="C19" s="337"/>
      <c r="D19" s="337"/>
    </row>
    <row r="20" spans="1:4" x14ac:dyDescent="0.2">
      <c r="A20" s="337"/>
      <c r="B20" s="337"/>
      <c r="C20" s="337"/>
      <c r="D20" s="337"/>
    </row>
    <row r="21" spans="1:4" x14ac:dyDescent="0.2">
      <c r="A21" s="337"/>
      <c r="B21" s="337"/>
      <c r="C21" s="337"/>
      <c r="D21" s="337"/>
    </row>
    <row r="22" spans="1:4" x14ac:dyDescent="0.2">
      <c r="A22" s="337"/>
      <c r="B22" s="337"/>
      <c r="C22" s="337"/>
      <c r="D22" s="337"/>
    </row>
    <row r="23" spans="1:4" x14ac:dyDescent="0.2">
      <c r="A23" s="337"/>
      <c r="B23" s="337"/>
      <c r="C23" s="337"/>
      <c r="D23" s="337"/>
    </row>
    <row r="24" spans="1:4" x14ac:dyDescent="0.2">
      <c r="A24" s="337"/>
      <c r="B24" s="337"/>
      <c r="C24" s="337"/>
      <c r="D24" s="337"/>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0" zoomScaleNormal="100" workbookViewId="0">
      <selection activeCell="B16" sqref="B16"/>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15">
        <f>+Summary!$A$1</f>
        <v>0</v>
      </c>
      <c r="B1" s="315"/>
      <c r="C1" s="315"/>
      <c r="D1" s="315"/>
    </row>
    <row r="2" spans="1:10" x14ac:dyDescent="0.2">
      <c r="A2" s="315" t="str">
        <f>Summary!A2</f>
        <v>ANNUAL PERIOD</v>
      </c>
      <c r="B2" s="315"/>
      <c r="C2" s="315"/>
      <c r="D2" s="315"/>
    </row>
    <row r="3" spans="1:10" ht="22.5" customHeight="1" x14ac:dyDescent="0.2">
      <c r="A3" s="3" t="str">
        <f>Summary!A4</f>
        <v>CASE MANAGEMENT</v>
      </c>
      <c r="B3" s="4"/>
      <c r="C3" s="4"/>
      <c r="D3" s="4"/>
    </row>
    <row r="4" spans="1:10" x14ac:dyDescent="0.2">
      <c r="A4" s="5" t="s">
        <v>142</v>
      </c>
      <c r="B4" s="4"/>
      <c r="C4" s="4"/>
      <c r="D4" s="4"/>
    </row>
    <row r="5" spans="1:10" x14ac:dyDescent="0.2">
      <c r="A5" s="5"/>
      <c r="B5" s="4"/>
      <c r="C5" s="4"/>
      <c r="D5" s="4"/>
    </row>
    <row r="6" spans="1:10" ht="15" customHeight="1" x14ac:dyDescent="0.2">
      <c r="A6" s="324" t="s">
        <v>247</v>
      </c>
      <c r="B6" s="325"/>
      <c r="C6" s="325"/>
      <c r="D6" s="325"/>
    </row>
    <row r="7" spans="1:10" ht="15" customHeight="1" x14ac:dyDescent="0.2">
      <c r="A7" s="19" t="s">
        <v>248</v>
      </c>
      <c r="B7" s="19"/>
      <c r="C7" s="19"/>
      <c r="D7" s="76"/>
    </row>
    <row r="8" spans="1:10" ht="15" customHeight="1" x14ac:dyDescent="0.2">
      <c r="A8" s="324" t="s">
        <v>249</v>
      </c>
      <c r="B8" s="324"/>
      <c r="C8" s="324"/>
      <c r="D8" s="324"/>
    </row>
    <row r="9" spans="1:10" ht="15" customHeight="1" x14ac:dyDescent="0.2">
      <c r="A9" s="324" t="s">
        <v>250</v>
      </c>
      <c r="B9" s="324"/>
      <c r="C9" s="324"/>
      <c r="D9" s="324"/>
    </row>
    <row r="10" spans="1:10" ht="15" customHeight="1" x14ac:dyDescent="0.2">
      <c r="A10" s="324" t="s">
        <v>251</v>
      </c>
      <c r="B10" s="324"/>
      <c r="C10" s="324"/>
      <c r="D10" s="324"/>
    </row>
    <row r="11" spans="1:10" ht="39" customHeight="1" x14ac:dyDescent="0.2">
      <c r="A11" s="322" t="s">
        <v>252</v>
      </c>
      <c r="B11" s="322"/>
      <c r="C11" s="322"/>
      <c r="D11" s="322"/>
    </row>
    <row r="12" spans="1:10" ht="27.75" customHeight="1" x14ac:dyDescent="0.2">
      <c r="A12" s="320" t="s">
        <v>277</v>
      </c>
      <c r="B12" s="322"/>
      <c r="C12" s="322"/>
      <c r="D12" s="322"/>
    </row>
    <row r="13" spans="1:10" ht="27.75" customHeight="1" x14ac:dyDescent="0.2">
      <c r="A13" s="320" t="s">
        <v>305</v>
      </c>
      <c r="B13" s="320"/>
      <c r="C13" s="320"/>
      <c r="D13" s="320"/>
    </row>
    <row r="14" spans="1:10" ht="27.75" customHeight="1" x14ac:dyDescent="0.2">
      <c r="A14" s="246"/>
      <c r="B14" s="247"/>
      <c r="C14" s="247"/>
      <c r="D14" s="247"/>
    </row>
    <row r="15" spans="1:10" x14ac:dyDescent="0.2">
      <c r="A15" s="177"/>
      <c r="B15" s="166"/>
      <c r="C15" s="177"/>
      <c r="D15" s="177"/>
      <c r="H15" s="317" t="s">
        <v>304</v>
      </c>
      <c r="I15" s="318"/>
      <c r="J15" s="319"/>
    </row>
    <row r="16" spans="1:10" x14ac:dyDescent="0.2">
      <c r="A16" s="166" t="s">
        <v>220</v>
      </c>
      <c r="B16" s="178"/>
      <c r="C16" s="179" t="s">
        <v>242</v>
      </c>
      <c r="D16" s="177"/>
      <c r="E16" s="166" t="s">
        <v>220</v>
      </c>
      <c r="H16" s="257">
        <v>44742</v>
      </c>
      <c r="I16" s="257">
        <v>44377</v>
      </c>
      <c r="J16" s="257">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9"/>
      <c r="C19" s="179" t="s">
        <v>244</v>
      </c>
      <c r="D19" s="180"/>
      <c r="E19" s="166" t="s">
        <v>223</v>
      </c>
      <c r="H19" s="178"/>
      <c r="I19" s="178"/>
      <c r="J19" s="178"/>
    </row>
    <row r="20" spans="1:10" x14ac:dyDescent="0.2">
      <c r="A20" s="166" t="s">
        <v>224</v>
      </c>
      <c r="B20" s="196"/>
      <c r="C20" s="179" t="s">
        <v>244</v>
      </c>
      <c r="D20" s="177"/>
      <c r="E20" s="166" t="s">
        <v>224</v>
      </c>
      <c r="H20" s="178"/>
      <c r="I20" s="178"/>
      <c r="J20" s="178"/>
    </row>
    <row r="21" spans="1:10" s="66" customFormat="1" x14ac:dyDescent="0.2">
      <c r="A21" s="181" t="s">
        <v>225</v>
      </c>
      <c r="B21" s="197"/>
      <c r="C21" s="179" t="s">
        <v>242</v>
      </c>
      <c r="D21" s="182"/>
      <c r="E21" s="181" t="s">
        <v>225</v>
      </c>
      <c r="H21" s="178"/>
      <c r="I21" s="178"/>
      <c r="J21" s="178"/>
    </row>
    <row r="22" spans="1:10" x14ac:dyDescent="0.2">
      <c r="A22" s="166" t="s">
        <v>278</v>
      </c>
      <c r="B22" s="198"/>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308</v>
      </c>
    </row>
    <row r="26" spans="1:10" ht="15" customHeight="1" thickTop="1" x14ac:dyDescent="0.2">
      <c r="A26" s="166" t="s">
        <v>220</v>
      </c>
      <c r="B26" s="236">
        <f>+'A. Salaries'!H206*'B. Benefits'!B16</f>
        <v>0</v>
      </c>
      <c r="C26" s="190">
        <v>1</v>
      </c>
      <c r="D26" s="191">
        <f t="shared" ref="D26:D32" si="0">B26*C26</f>
        <v>0</v>
      </c>
      <c r="E26" s="11"/>
      <c r="F26" s="211"/>
    </row>
    <row r="27" spans="1:10" x14ac:dyDescent="0.2">
      <c r="A27" s="166" t="s">
        <v>221</v>
      </c>
      <c r="B27" s="236">
        <f>+'A. Salaries'!H206*'B. Benefits'!B17</f>
        <v>0</v>
      </c>
      <c r="C27" s="190">
        <v>1</v>
      </c>
      <c r="D27" s="191">
        <f t="shared" si="0"/>
        <v>0</v>
      </c>
      <c r="E27" s="11"/>
      <c r="F27" s="211"/>
    </row>
    <row r="28" spans="1:10" x14ac:dyDescent="0.2">
      <c r="A28" s="166" t="s">
        <v>222</v>
      </c>
      <c r="B28" s="236">
        <f>+'A. Salaries'!H206*'B. Benefits'!B18</f>
        <v>0</v>
      </c>
      <c r="C28" s="190">
        <v>1</v>
      </c>
      <c r="D28" s="191">
        <f t="shared" si="0"/>
        <v>0</v>
      </c>
      <c r="E28" s="11"/>
      <c r="F28" s="211"/>
    </row>
    <row r="29" spans="1:10" x14ac:dyDescent="0.2">
      <c r="A29" s="166" t="s">
        <v>223</v>
      </c>
      <c r="B29" s="236">
        <f>+'A. Salaries'!D206*'B. Benefits'!B19</f>
        <v>0</v>
      </c>
      <c r="C29" s="190">
        <v>1</v>
      </c>
      <c r="D29" s="191">
        <f t="shared" si="0"/>
        <v>0</v>
      </c>
      <c r="E29" s="27"/>
      <c r="F29" s="211"/>
      <c r="H29" s="211"/>
    </row>
    <row r="30" spans="1:10" x14ac:dyDescent="0.2">
      <c r="A30" s="166" t="s">
        <v>224</v>
      </c>
      <c r="B30" s="236">
        <f>+'A. Salaries'!D206*'B. Benefits'!B20</f>
        <v>0</v>
      </c>
      <c r="C30" s="190">
        <v>1</v>
      </c>
      <c r="D30" s="191">
        <f t="shared" si="0"/>
        <v>0</v>
      </c>
      <c r="E30" s="11"/>
      <c r="F30" s="211"/>
    </row>
    <row r="31" spans="1:10" x14ac:dyDescent="0.2">
      <c r="A31" s="181" t="s">
        <v>225</v>
      </c>
      <c r="B31" s="236">
        <f>+'A. Salaries'!H206*'B. Benefits'!B21</f>
        <v>0</v>
      </c>
      <c r="C31" s="190">
        <v>1</v>
      </c>
      <c r="D31" s="191">
        <f t="shared" si="0"/>
        <v>0</v>
      </c>
      <c r="E31" s="11"/>
      <c r="F31" s="211"/>
    </row>
    <row r="32" spans="1:10" x14ac:dyDescent="0.2">
      <c r="A32" s="166" t="s">
        <v>278</v>
      </c>
      <c r="B32" s="236">
        <f>+'A. Salaries'!D206*'B. Benefits'!B22</f>
        <v>0</v>
      </c>
      <c r="C32" s="190">
        <v>1</v>
      </c>
      <c r="D32" s="191">
        <f t="shared" si="0"/>
        <v>0</v>
      </c>
      <c r="E32" s="11"/>
      <c r="F32" s="211"/>
    </row>
    <row r="33" spans="1:6" ht="29.25" customHeight="1" thickBot="1" x14ac:dyDescent="0.25">
      <c r="A33" s="166"/>
      <c r="B33" s="192"/>
      <c r="C33" s="57" t="s">
        <v>22</v>
      </c>
      <c r="D33" s="193">
        <f>SUM(D26:D32)</f>
        <v>0</v>
      </c>
      <c r="E33" s="12"/>
      <c r="F33" s="211"/>
    </row>
    <row r="34" spans="1:6" ht="13.5" thickTop="1" x14ac:dyDescent="0.2">
      <c r="B34" s="11"/>
      <c r="C34" s="17"/>
      <c r="D34" s="12"/>
    </row>
    <row r="35" spans="1:6" x14ac:dyDescent="0.2">
      <c r="A35" s="258" t="s">
        <v>306</v>
      </c>
      <c r="B35" s="259"/>
      <c r="C35" s="260"/>
      <c r="D35" s="272">
        <f>+D33/'A. Salaries'!H206</f>
        <v>0</v>
      </c>
    </row>
    <row r="36" spans="1:6" x14ac:dyDescent="0.2">
      <c r="B36" s="11"/>
      <c r="C36" s="17"/>
      <c r="D36" s="12"/>
    </row>
    <row r="37" spans="1:6" ht="13.5" customHeight="1" x14ac:dyDescent="0.2">
      <c r="A37" s="323" t="s">
        <v>160</v>
      </c>
      <c r="B37" s="323"/>
      <c r="C37" s="323"/>
      <c r="D37" s="323"/>
      <c r="E37" s="53"/>
    </row>
    <row r="38" spans="1:6" ht="13.5" customHeight="1" x14ac:dyDescent="0.2">
      <c r="A38" s="321"/>
      <c r="B38" s="321"/>
      <c r="C38" s="321"/>
      <c r="D38" s="321"/>
      <c r="E38" s="53"/>
    </row>
    <row r="39" spans="1:6" ht="13.5" customHeight="1" x14ac:dyDescent="0.2">
      <c r="A39" s="321"/>
      <c r="B39" s="321"/>
      <c r="C39" s="321"/>
      <c r="D39" s="321"/>
      <c r="E39" s="53"/>
    </row>
    <row r="40" spans="1:6" ht="19.899999999999999" customHeight="1" x14ac:dyDescent="0.2">
      <c r="A40" s="253" t="s">
        <v>285</v>
      </c>
      <c r="B40" s="253"/>
      <c r="C40" s="253"/>
      <c r="D40" s="253"/>
      <c r="E40" s="37"/>
    </row>
    <row r="41" spans="1:6" ht="19.899999999999999" customHeight="1" x14ac:dyDescent="0.2">
      <c r="A41" s="253" t="s">
        <v>286</v>
      </c>
      <c r="B41" s="253"/>
      <c r="C41" s="253"/>
      <c r="D41" s="253"/>
      <c r="E41" s="37"/>
    </row>
    <row r="42" spans="1:6" ht="19.899999999999999" customHeight="1" x14ac:dyDescent="0.2">
      <c r="A42" s="253" t="s">
        <v>287</v>
      </c>
      <c r="B42" s="253"/>
      <c r="C42" s="253"/>
      <c r="D42" s="253"/>
      <c r="E42" s="37"/>
    </row>
    <row r="43" spans="1:6" ht="19.899999999999999" customHeight="1" x14ac:dyDescent="0.2">
      <c r="A43" s="253" t="s">
        <v>288</v>
      </c>
      <c r="B43" s="253"/>
      <c r="C43" s="253"/>
      <c r="D43" s="253"/>
      <c r="E43" s="37"/>
    </row>
    <row r="44" spans="1:6" ht="19.899999999999999" customHeight="1" x14ac:dyDescent="0.2">
      <c r="A44" s="253" t="s">
        <v>290</v>
      </c>
      <c r="B44" s="253"/>
      <c r="C44" s="253"/>
      <c r="D44" s="253"/>
      <c r="E44" s="37"/>
    </row>
    <row r="45" spans="1:6" ht="19.899999999999999" customHeight="1" x14ac:dyDescent="0.2">
      <c r="A45" s="253" t="s">
        <v>289</v>
      </c>
      <c r="B45" s="253"/>
      <c r="C45" s="253"/>
      <c r="D45" s="253"/>
      <c r="E45" s="37"/>
    </row>
    <row r="46" spans="1:6" ht="19.899999999999999" customHeight="1" x14ac:dyDescent="0.2">
      <c r="A46" s="253" t="s">
        <v>291</v>
      </c>
      <c r="B46" s="254"/>
      <c r="C46" s="254"/>
      <c r="D46" s="254"/>
    </row>
    <row r="47" spans="1:6" x14ac:dyDescent="0.2">
      <c r="A47" s="254"/>
      <c r="B47" s="254"/>
      <c r="C47" s="254"/>
      <c r="D47" s="254"/>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15">
        <f>+Summary!$A$1</f>
        <v>0</v>
      </c>
      <c r="B1" s="315"/>
      <c r="C1" s="315"/>
      <c r="D1" s="315"/>
      <c r="E1" s="315"/>
      <c r="F1" s="315"/>
    </row>
    <row r="2" spans="1:8" x14ac:dyDescent="0.2">
      <c r="A2" s="288" t="str">
        <f>Summary!A2</f>
        <v>ANNUAL PERIOD</v>
      </c>
      <c r="B2" s="288"/>
      <c r="C2" s="288"/>
      <c r="D2" s="288"/>
      <c r="E2" s="288"/>
      <c r="F2" s="288"/>
    </row>
    <row r="4" spans="1:8" x14ac:dyDescent="0.2">
      <c r="A4" s="290" t="str">
        <f>Summary!A4</f>
        <v>CASE MANAGEMENT</v>
      </c>
      <c r="B4" s="290"/>
      <c r="C4" s="290"/>
      <c r="D4" s="290"/>
      <c r="E4" s="290"/>
      <c r="F4" s="290"/>
      <c r="G4" s="45"/>
    </row>
    <row r="5" spans="1:8" x14ac:dyDescent="0.2">
      <c r="A5" s="3"/>
      <c r="B5" s="3"/>
      <c r="C5" s="4"/>
    </row>
    <row r="6" spans="1:8" x14ac:dyDescent="0.2">
      <c r="A6" s="289" t="s">
        <v>141</v>
      </c>
      <c r="B6" s="329"/>
      <c r="C6" s="330"/>
      <c r="D6" s="330"/>
      <c r="E6" s="330"/>
      <c r="F6" s="330"/>
      <c r="G6" s="38"/>
    </row>
    <row r="7" spans="1:8" x14ac:dyDescent="0.2">
      <c r="A7" s="71"/>
      <c r="B7" s="75"/>
      <c r="C7" s="76"/>
      <c r="D7" s="76"/>
      <c r="E7" s="76"/>
      <c r="F7" s="76"/>
      <c r="G7" s="71"/>
    </row>
    <row r="8" spans="1:8" x14ac:dyDescent="0.2">
      <c r="A8" s="169" t="s">
        <v>292</v>
      </c>
      <c r="B8" s="28"/>
      <c r="C8" s="28"/>
      <c r="D8" s="28"/>
      <c r="E8" s="28"/>
      <c r="F8" s="28"/>
      <c r="G8" s="91"/>
      <c r="H8" s="28"/>
    </row>
    <row r="9" spans="1:8" x14ac:dyDescent="0.2">
      <c r="A9" s="46" t="s">
        <v>226</v>
      </c>
      <c r="B9" s="28"/>
      <c r="C9" s="28"/>
      <c r="D9" s="28"/>
      <c r="E9" s="28"/>
      <c r="F9" s="28"/>
      <c r="G9" s="91"/>
      <c r="H9" s="28"/>
    </row>
    <row r="10" spans="1:8" ht="12.75" customHeight="1" x14ac:dyDescent="0.2">
      <c r="A10" s="335" t="s">
        <v>227</v>
      </c>
      <c r="B10" s="335"/>
      <c r="C10" s="335"/>
      <c r="D10" s="335"/>
      <c r="E10" s="335"/>
      <c r="F10" s="28"/>
      <c r="G10" s="91"/>
      <c r="H10" s="28"/>
    </row>
    <row r="11" spans="1:8" x14ac:dyDescent="0.2">
      <c r="A11" s="169" t="s">
        <v>294</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20" t="s">
        <v>313</v>
      </c>
      <c r="B17" s="320"/>
      <c r="C17" s="320"/>
      <c r="D17" s="320"/>
      <c r="E17" s="92"/>
      <c r="F17" s="92"/>
      <c r="G17" s="28"/>
      <c r="H17" s="28"/>
    </row>
    <row r="18" spans="1:16" ht="13.5" thickBot="1" x14ac:dyDescent="0.25">
      <c r="A18" s="14"/>
      <c r="B18" s="14"/>
      <c r="C18" s="14"/>
      <c r="D18" s="14"/>
      <c r="E18" s="14"/>
      <c r="F18" s="14"/>
    </row>
    <row r="19" spans="1:16" ht="13.5" thickTop="1" x14ac:dyDescent="0.2">
      <c r="A19" s="328" t="s">
        <v>0</v>
      </c>
      <c r="B19" s="328"/>
      <c r="C19" s="85" t="s">
        <v>1</v>
      </c>
      <c r="D19" s="2" t="s">
        <v>2</v>
      </c>
      <c r="E19" s="85" t="s">
        <v>3</v>
      </c>
      <c r="F19" s="85" t="s">
        <v>199</v>
      </c>
    </row>
    <row r="20" spans="1:16" x14ac:dyDescent="0.2">
      <c r="A20" s="332"/>
      <c r="B20" s="333"/>
      <c r="C20" s="86"/>
      <c r="D20" s="334" t="s">
        <v>161</v>
      </c>
      <c r="E20" s="326" t="s">
        <v>293</v>
      </c>
      <c r="F20" s="67"/>
      <c r="H20" s="317" t="s">
        <v>312</v>
      </c>
      <c r="I20" s="318"/>
      <c r="J20" s="319"/>
    </row>
    <row r="21" spans="1:16" ht="45" customHeight="1" thickBot="1" x14ac:dyDescent="0.25">
      <c r="A21" s="331" t="s">
        <v>159</v>
      </c>
      <c r="B21" s="295"/>
      <c r="C21" s="70" t="s">
        <v>71</v>
      </c>
      <c r="D21" s="331"/>
      <c r="E21" s="327"/>
      <c r="F21" s="72" t="s">
        <v>170</v>
      </c>
      <c r="G21" s="231"/>
      <c r="H21" s="257">
        <v>44742</v>
      </c>
      <c r="I21" s="257">
        <v>44377</v>
      </c>
      <c r="J21" s="257">
        <v>44012</v>
      </c>
      <c r="K21" s="79"/>
      <c r="L21" s="80"/>
      <c r="M21" s="81"/>
      <c r="N21" s="82"/>
      <c r="O21" s="82"/>
      <c r="P21" s="82"/>
    </row>
    <row r="22" spans="1:16" ht="18.75" customHeight="1" thickTop="1" x14ac:dyDescent="0.2">
      <c r="A22" s="338" t="s">
        <v>163</v>
      </c>
      <c r="B22" s="338"/>
      <c r="C22" s="47">
        <v>0.44500000000000001</v>
      </c>
      <c r="D22" s="130"/>
      <c r="E22" s="130"/>
      <c r="F22" s="106">
        <f>E22*D22*C22</f>
        <v>0</v>
      </c>
      <c r="G22" s="226"/>
      <c r="H22" s="178"/>
      <c r="I22" s="178"/>
      <c r="J22" s="178"/>
      <c r="K22" s="79"/>
      <c r="L22" s="78"/>
      <c r="M22" s="81"/>
      <c r="N22" s="82"/>
      <c r="O22" s="82"/>
      <c r="P22" s="82"/>
    </row>
    <row r="23" spans="1:16" ht="18.75" customHeight="1" x14ac:dyDescent="0.2">
      <c r="A23" s="338" t="s">
        <v>164</v>
      </c>
      <c r="B23" s="338"/>
      <c r="C23" s="47">
        <v>0.44500000000000001</v>
      </c>
      <c r="D23" s="131"/>
      <c r="E23" s="131"/>
      <c r="F23" s="106">
        <f>E23*D23*C23</f>
        <v>0</v>
      </c>
      <c r="G23" s="226"/>
      <c r="H23" s="178"/>
      <c r="I23" s="178"/>
      <c r="J23" s="178"/>
    </row>
    <row r="24" spans="1:16" ht="18.75" customHeight="1" x14ac:dyDescent="0.2">
      <c r="A24" s="339" t="s">
        <v>165</v>
      </c>
      <c r="B24" s="340"/>
      <c r="C24" s="47">
        <v>0.44500000000000001</v>
      </c>
      <c r="D24" s="130"/>
      <c r="E24" s="130"/>
      <c r="F24" s="106">
        <f>E24*D24*C24</f>
        <v>0</v>
      </c>
      <c r="G24" s="226"/>
      <c r="H24" s="178"/>
      <c r="I24" s="178"/>
      <c r="J24" s="178"/>
    </row>
    <row r="25" spans="1:16" x14ac:dyDescent="0.2">
      <c r="A25" s="340"/>
      <c r="B25" s="340"/>
      <c r="D25" s="48"/>
      <c r="E25" s="49"/>
      <c r="F25" s="49"/>
      <c r="G25" s="226"/>
      <c r="H25" s="261"/>
      <c r="I25" s="261"/>
      <c r="J25" s="261"/>
    </row>
    <row r="26" spans="1:16" x14ac:dyDescent="0.2">
      <c r="D26" s="48"/>
      <c r="E26" s="107">
        <f>SUM(E22:E24)</f>
        <v>0</v>
      </c>
      <c r="F26" s="108">
        <f>SUM(F22:F24)</f>
        <v>0</v>
      </c>
      <c r="G26" s="226"/>
      <c r="H26" s="108">
        <f t="shared" ref="H26:J26" si="0">SUM(H22:H24)</f>
        <v>0</v>
      </c>
      <c r="I26" s="108">
        <f t="shared" si="0"/>
        <v>0</v>
      </c>
      <c r="J26" s="108">
        <f t="shared" si="0"/>
        <v>0</v>
      </c>
    </row>
    <row r="27" spans="1:16" x14ac:dyDescent="0.2">
      <c r="F27" s="12"/>
      <c r="G27" s="226"/>
      <c r="H27" s="261"/>
      <c r="I27" s="261"/>
      <c r="J27" s="261"/>
    </row>
    <row r="28" spans="1:16" x14ac:dyDescent="0.2">
      <c r="A28" s="341" t="s">
        <v>204</v>
      </c>
      <c r="B28" s="341"/>
      <c r="C28" s="341"/>
      <c r="D28" s="341"/>
      <c r="E28" s="341"/>
      <c r="F28" s="132"/>
      <c r="G28" s="226"/>
      <c r="H28" s="178"/>
      <c r="I28" s="178"/>
      <c r="J28" s="178"/>
    </row>
    <row r="29" spans="1:16" x14ac:dyDescent="0.2">
      <c r="A29" s="342" t="s">
        <v>259</v>
      </c>
      <c r="B29" s="341"/>
      <c r="C29" s="341"/>
      <c r="D29" s="341"/>
      <c r="E29" s="341"/>
      <c r="F29" s="132"/>
      <c r="G29" s="226"/>
      <c r="H29" s="178"/>
      <c r="I29" s="178"/>
      <c r="J29" s="178"/>
    </row>
    <row r="30" spans="1:16" x14ac:dyDescent="0.2">
      <c r="A30" s="342" t="s">
        <v>258</v>
      </c>
      <c r="B30" s="341"/>
      <c r="C30" s="341"/>
      <c r="D30" s="341"/>
      <c r="E30" s="341"/>
      <c r="F30" s="132"/>
      <c r="G30" s="226"/>
      <c r="H30" s="178"/>
      <c r="I30" s="178"/>
      <c r="J30" s="178"/>
    </row>
    <row r="31" spans="1:16" x14ac:dyDescent="0.2">
      <c r="A31" s="342" t="s">
        <v>257</v>
      </c>
      <c r="B31" s="341"/>
      <c r="C31" s="341"/>
      <c r="D31" s="341"/>
      <c r="E31" s="341"/>
      <c r="F31" s="132"/>
      <c r="G31" s="226"/>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44" t="s">
        <v>256</v>
      </c>
      <c r="B33" s="344"/>
      <c r="C33" s="344"/>
      <c r="D33" s="344"/>
      <c r="E33" s="344"/>
      <c r="F33" s="344"/>
    </row>
    <row r="34" spans="1:7" ht="38.25" customHeight="1" x14ac:dyDescent="0.2">
      <c r="A34" s="343" t="s">
        <v>260</v>
      </c>
      <c r="B34" s="343"/>
      <c r="C34" s="343"/>
      <c r="D34" s="343"/>
      <c r="E34" s="343"/>
      <c r="F34" s="343"/>
    </row>
    <row r="35" spans="1:7" x14ac:dyDescent="0.2">
      <c r="A35" s="39" t="s">
        <v>162</v>
      </c>
    </row>
    <row r="36" spans="1:7" s="1" customFormat="1" x14ac:dyDescent="0.2">
      <c r="A36" s="336"/>
      <c r="B36" s="337"/>
      <c r="C36" s="337"/>
      <c r="D36" s="337"/>
      <c r="E36" s="337"/>
      <c r="F36" s="337"/>
      <c r="G36" s="337"/>
    </row>
    <row r="37" spans="1:7" x14ac:dyDescent="0.2">
      <c r="A37" s="337"/>
      <c r="B37" s="337"/>
      <c r="C37" s="337"/>
      <c r="D37" s="337"/>
      <c r="E37" s="337"/>
      <c r="F37" s="337"/>
      <c r="G37" s="337"/>
    </row>
    <row r="38" spans="1:7" x14ac:dyDescent="0.2">
      <c r="A38" s="337"/>
      <c r="B38" s="337"/>
      <c r="C38" s="337"/>
      <c r="D38" s="337"/>
      <c r="E38" s="337"/>
      <c r="F38" s="337"/>
      <c r="G38" s="337"/>
    </row>
    <row r="39" spans="1:7" x14ac:dyDescent="0.2">
      <c r="A39" s="337"/>
      <c r="B39" s="337"/>
      <c r="C39" s="337"/>
      <c r="D39" s="337"/>
      <c r="E39" s="337"/>
      <c r="F39" s="337"/>
      <c r="G39" s="337"/>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23" t="s">
        <v>122</v>
      </c>
      <c r="B29" s="345"/>
      <c r="C29" s="345"/>
      <c r="D29" s="345"/>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15">
        <f>+Summary!$A$1</f>
        <v>0</v>
      </c>
      <c r="B1" s="315"/>
      <c r="C1" s="315"/>
      <c r="D1" s="315"/>
      <c r="E1" s="223"/>
    </row>
    <row r="2" spans="1:8" x14ac:dyDescent="0.2">
      <c r="A2" s="288" t="str">
        <f>Summary!$A$2</f>
        <v>ANNUAL PERIOD</v>
      </c>
      <c r="B2" s="288"/>
      <c r="C2" s="288"/>
      <c r="D2" s="288"/>
      <c r="E2" s="288"/>
      <c r="F2" s="288"/>
    </row>
    <row r="3" spans="1:8" ht="20.100000000000001" customHeight="1" x14ac:dyDescent="0.2"/>
    <row r="4" spans="1:8" x14ac:dyDescent="0.2">
      <c r="A4" s="290" t="str">
        <f>Summary!$A$4</f>
        <v>CASE MANAGEMENT</v>
      </c>
      <c r="B4" s="290"/>
      <c r="C4" s="290"/>
      <c r="D4" s="290"/>
      <c r="E4" s="290"/>
      <c r="F4" s="290"/>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22" t="s">
        <v>169</v>
      </c>
      <c r="B10" s="322"/>
      <c r="C10" s="322"/>
      <c r="D10" s="322"/>
      <c r="E10" s="222"/>
    </row>
    <row r="11" spans="1:8" x14ac:dyDescent="0.2">
      <c r="A11" s="7" t="s">
        <v>207</v>
      </c>
      <c r="B11" s="4"/>
      <c r="C11" s="4"/>
      <c r="D11" s="4"/>
      <c r="E11" s="4"/>
    </row>
    <row r="12" spans="1:8" x14ac:dyDescent="0.2">
      <c r="A12" s="320" t="s">
        <v>314</v>
      </c>
      <c r="B12" s="320"/>
      <c r="C12" s="320"/>
      <c r="D12" s="320"/>
      <c r="E12" s="4"/>
    </row>
    <row r="13" spans="1:8" ht="15" customHeight="1" thickBot="1" x14ac:dyDescent="0.25">
      <c r="A13" s="8"/>
      <c r="B13" s="9"/>
      <c r="C13" s="9"/>
      <c r="D13" s="9"/>
      <c r="E13" s="227"/>
    </row>
    <row r="14" spans="1:8" ht="13.5" thickTop="1" x14ac:dyDescent="0.2">
      <c r="A14" s="2" t="s">
        <v>0</v>
      </c>
      <c r="B14" s="2" t="s">
        <v>1</v>
      </c>
      <c r="C14" s="2" t="s">
        <v>2</v>
      </c>
      <c r="D14" s="2" t="s">
        <v>3</v>
      </c>
      <c r="E14" s="2"/>
      <c r="F14" s="317" t="s">
        <v>315</v>
      </c>
      <c r="G14" s="318"/>
      <c r="H14" s="319"/>
    </row>
    <row r="15" spans="1:8" ht="39" thickBot="1" x14ac:dyDescent="0.25">
      <c r="A15" s="103" t="s">
        <v>167</v>
      </c>
      <c r="B15" s="102" t="s">
        <v>143</v>
      </c>
      <c r="C15" s="103" t="s">
        <v>192</v>
      </c>
      <c r="D15" s="103" t="s">
        <v>208</v>
      </c>
      <c r="E15" s="230"/>
      <c r="F15" s="257">
        <v>44742</v>
      </c>
      <c r="G15" s="257">
        <v>44377</v>
      </c>
      <c r="H15" s="257">
        <v>44012</v>
      </c>
    </row>
    <row r="16" spans="1:8" ht="13.5" thickTop="1" x14ac:dyDescent="0.2">
      <c r="A16" s="203"/>
      <c r="B16" s="206"/>
      <c r="C16" s="134"/>
      <c r="D16" s="200">
        <f t="shared" ref="D16:D20" si="0">+B16*C16</f>
        <v>0</v>
      </c>
      <c r="E16" s="232"/>
      <c r="F16" s="178"/>
      <c r="G16" s="178"/>
      <c r="H16" s="178"/>
    </row>
    <row r="17" spans="1:8" x14ac:dyDescent="0.2">
      <c r="A17" s="203"/>
      <c r="B17" s="206"/>
      <c r="C17" s="134"/>
      <c r="D17" s="200">
        <f t="shared" si="0"/>
        <v>0</v>
      </c>
      <c r="E17" s="233"/>
      <c r="F17" s="178"/>
      <c r="G17" s="178"/>
      <c r="H17" s="178"/>
    </row>
    <row r="18" spans="1:8" x14ac:dyDescent="0.2">
      <c r="A18" s="201"/>
      <c r="B18" s="207"/>
      <c r="C18" s="137"/>
      <c r="D18" s="208">
        <f t="shared" si="0"/>
        <v>0</v>
      </c>
      <c r="E18" s="233"/>
      <c r="F18" s="178"/>
      <c r="G18" s="178"/>
      <c r="H18" s="178"/>
    </row>
    <row r="19" spans="1:8" x14ac:dyDescent="0.2">
      <c r="A19" s="201"/>
      <c r="B19" s="207"/>
      <c r="C19" s="137"/>
      <c r="D19" s="208">
        <f t="shared" si="0"/>
        <v>0</v>
      </c>
      <c r="E19" s="233"/>
      <c r="F19" s="178"/>
      <c r="G19" s="178"/>
      <c r="H19" s="178"/>
    </row>
    <row r="20" spans="1:8" x14ac:dyDescent="0.2">
      <c r="A20" s="201"/>
      <c r="B20" s="207"/>
      <c r="C20" s="137"/>
      <c r="D20" s="208">
        <f t="shared" si="0"/>
        <v>0</v>
      </c>
      <c r="E20" s="233"/>
      <c r="F20" s="178"/>
      <c r="G20" s="178"/>
      <c r="H20" s="178"/>
    </row>
    <row r="21" spans="1:8" x14ac:dyDescent="0.2">
      <c r="A21" s="201"/>
      <c r="B21" s="204"/>
      <c r="C21" s="205"/>
      <c r="D21" s="208">
        <f>+B21*C21</f>
        <v>0</v>
      </c>
      <c r="E21" s="233"/>
    </row>
    <row r="22" spans="1:8" ht="27" customHeight="1" thickBot="1" x14ac:dyDescent="0.25">
      <c r="B22" s="55"/>
      <c r="C22" s="57" t="s">
        <v>22</v>
      </c>
      <c r="D22" s="121">
        <f>SUM(D16:D21)</f>
        <v>0</v>
      </c>
      <c r="E22" s="57" t="s">
        <v>22</v>
      </c>
      <c r="F22" s="262">
        <f>SUM(F16:F20)</f>
        <v>0</v>
      </c>
      <c r="G22" s="262">
        <f t="shared" ref="G22:H22" si="1">SUM(G16:G20)</f>
        <v>0</v>
      </c>
      <c r="H22" s="262">
        <f t="shared" si="1"/>
        <v>0</v>
      </c>
    </row>
    <row r="23" spans="1:8" ht="13.5" thickTop="1" x14ac:dyDescent="0.2">
      <c r="B23" s="20"/>
      <c r="C23" s="15"/>
      <c r="D23" s="21"/>
      <c r="E23" s="234"/>
      <c r="F23" s="66"/>
      <c r="G23" s="66"/>
      <c r="H23" s="66"/>
    </row>
    <row r="24" spans="1:8" ht="27" customHeight="1" x14ac:dyDescent="0.2">
      <c r="A24" s="323" t="s">
        <v>171</v>
      </c>
      <c r="B24" s="323"/>
      <c r="C24" s="323"/>
      <c r="D24" s="323"/>
      <c r="E24" s="224"/>
    </row>
    <row r="25" spans="1:8" x14ac:dyDescent="0.2">
      <c r="A25" s="336"/>
      <c r="B25" s="337"/>
      <c r="C25" s="337"/>
      <c r="D25" s="337"/>
    </row>
    <row r="26" spans="1:8" x14ac:dyDescent="0.2">
      <c r="A26" s="337"/>
      <c r="B26" s="337"/>
      <c r="C26" s="337"/>
      <c r="D26" s="337"/>
    </row>
    <row r="27" spans="1:8" x14ac:dyDescent="0.2">
      <c r="A27" s="337"/>
      <c r="B27" s="337"/>
      <c r="C27" s="337"/>
      <c r="D27" s="337"/>
    </row>
    <row r="28" spans="1:8" x14ac:dyDescent="0.2">
      <c r="A28" s="337"/>
      <c r="B28" s="337"/>
      <c r="C28" s="337"/>
      <c r="D28" s="337"/>
    </row>
    <row r="29" spans="1:8" x14ac:dyDescent="0.2">
      <c r="A29" s="337"/>
      <c r="B29" s="337"/>
      <c r="C29" s="337"/>
      <c r="D29" s="337"/>
    </row>
    <row r="30" spans="1:8" x14ac:dyDescent="0.2">
      <c r="A30" s="337"/>
      <c r="B30" s="337"/>
      <c r="C30" s="337"/>
      <c r="D30" s="337"/>
    </row>
    <row r="31" spans="1:8" x14ac:dyDescent="0.2">
      <c r="A31" s="337"/>
      <c r="B31" s="337"/>
      <c r="C31" s="337"/>
      <c r="D31" s="337"/>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5" t="s">
        <v>122</v>
      </c>
      <c r="B30" s="345"/>
      <c r="C30" s="345"/>
      <c r="D30" s="345"/>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15">
        <f>+Summary!$A$1</f>
        <v>0</v>
      </c>
      <c r="B1" s="315"/>
      <c r="C1" s="315"/>
      <c r="D1" s="315"/>
    </row>
    <row r="2" spans="1:8" x14ac:dyDescent="0.2">
      <c r="A2" s="288" t="str">
        <f>Summary!$A$2</f>
        <v>ANNUAL PERIOD</v>
      </c>
      <c r="B2" s="288"/>
      <c r="C2" s="288"/>
      <c r="D2" s="288"/>
      <c r="E2" s="288"/>
      <c r="F2" s="288"/>
    </row>
    <row r="3" spans="1:8" ht="20.100000000000001" customHeight="1" x14ac:dyDescent="0.2"/>
    <row r="4" spans="1:8" x14ac:dyDescent="0.2">
      <c r="A4" s="290" t="str">
        <f>Summary!$A$4</f>
        <v>CASE MANAGEMENT</v>
      </c>
      <c r="B4" s="290"/>
      <c r="C4" s="290"/>
      <c r="D4" s="290"/>
      <c r="E4" s="290"/>
      <c r="F4" s="290"/>
    </row>
    <row r="5" spans="1:8" x14ac:dyDescent="0.2">
      <c r="A5" s="4"/>
      <c r="B5" s="4"/>
      <c r="C5" s="4"/>
      <c r="D5" s="4"/>
    </row>
    <row r="6" spans="1:8" x14ac:dyDescent="0.2">
      <c r="A6" s="5" t="s">
        <v>311</v>
      </c>
      <c r="B6" s="4"/>
      <c r="C6" s="4"/>
      <c r="D6" s="4"/>
    </row>
    <row r="7" spans="1:8" x14ac:dyDescent="0.2">
      <c r="B7" s="4"/>
      <c r="C7" s="4"/>
      <c r="D7" s="4"/>
    </row>
    <row r="8" spans="1:8" ht="15" customHeight="1" x14ac:dyDescent="0.2">
      <c r="A8" s="346" t="s">
        <v>296</v>
      </c>
      <c r="B8" s="346"/>
      <c r="C8" s="346"/>
      <c r="D8" s="346"/>
    </row>
    <row r="9" spans="1:8" ht="15" customHeight="1" x14ac:dyDescent="0.2">
      <c r="A9" s="346" t="s">
        <v>295</v>
      </c>
      <c r="B9" s="346"/>
      <c r="C9" s="346"/>
      <c r="D9" s="77"/>
    </row>
    <row r="10" spans="1:8" ht="15" customHeight="1" x14ac:dyDescent="0.2">
      <c r="A10" s="46" t="s">
        <v>169</v>
      </c>
      <c r="B10" s="28"/>
      <c r="C10" s="28"/>
      <c r="D10" s="28"/>
    </row>
    <row r="11" spans="1:8" ht="15" customHeight="1" x14ac:dyDescent="0.2">
      <c r="A11" s="169" t="s">
        <v>310</v>
      </c>
      <c r="B11" s="28"/>
      <c r="C11" s="28"/>
      <c r="D11" s="28"/>
    </row>
    <row r="12" spans="1:8" ht="15" customHeight="1" x14ac:dyDescent="0.2">
      <c r="A12" s="320" t="s">
        <v>314</v>
      </c>
      <c r="B12" s="320"/>
      <c r="C12" s="320"/>
      <c r="D12" s="320"/>
    </row>
    <row r="13" spans="1:8" ht="14.25" customHeight="1" thickBot="1" x14ac:dyDescent="0.25">
      <c r="A13" s="94"/>
      <c r="B13" s="95"/>
      <c r="C13" s="95"/>
      <c r="D13" s="95"/>
    </row>
    <row r="14" spans="1:8" ht="13.5" thickTop="1" x14ac:dyDescent="0.2">
      <c r="A14" s="101" t="s">
        <v>0</v>
      </c>
      <c r="B14" s="101" t="s">
        <v>1</v>
      </c>
      <c r="C14" s="101" t="s">
        <v>2</v>
      </c>
      <c r="D14" s="101" t="s">
        <v>3</v>
      </c>
      <c r="F14" s="317" t="s">
        <v>315</v>
      </c>
      <c r="G14" s="318"/>
      <c r="H14" s="319"/>
    </row>
    <row r="15" spans="1:8" ht="26.25" thickBot="1" x14ac:dyDescent="0.25">
      <c r="A15" s="102" t="s">
        <v>144</v>
      </c>
      <c r="B15" s="102" t="s">
        <v>23</v>
      </c>
      <c r="C15" s="103" t="s">
        <v>192</v>
      </c>
      <c r="D15" s="103" t="s">
        <v>170</v>
      </c>
      <c r="F15" s="257">
        <v>44742</v>
      </c>
      <c r="G15" s="257">
        <v>44377</v>
      </c>
      <c r="H15" s="257">
        <v>44012</v>
      </c>
    </row>
    <row r="16" spans="1:8" ht="13.5" thickTop="1" x14ac:dyDescent="0.2">
      <c r="A16" s="202"/>
      <c r="B16" s="133"/>
      <c r="C16" s="139"/>
      <c r="D16" s="119">
        <f t="shared" ref="D16:D21" si="0">B16*C16</f>
        <v>0</v>
      </c>
      <c r="E16" s="225"/>
      <c r="F16" s="178"/>
      <c r="G16" s="178"/>
      <c r="H16" s="178"/>
    </row>
    <row r="17" spans="1:8" x14ac:dyDescent="0.2">
      <c r="A17" s="194"/>
      <c r="B17" s="136"/>
      <c r="C17" s="140"/>
      <c r="D17" s="118">
        <f t="shared" si="0"/>
        <v>0</v>
      </c>
      <c r="E17" s="225"/>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47"/>
      <c r="B24" s="347"/>
      <c r="C24" s="347"/>
      <c r="D24" s="347"/>
    </row>
    <row r="25" spans="1:8" ht="29.25" customHeight="1" x14ac:dyDescent="0.2">
      <c r="A25" s="323" t="s">
        <v>230</v>
      </c>
      <c r="B25" s="323"/>
      <c r="C25" s="323"/>
      <c r="D25" s="323"/>
    </row>
    <row r="26" spans="1:8" x14ac:dyDescent="0.2">
      <c r="A26" s="337"/>
      <c r="B26" s="337"/>
      <c r="C26" s="337"/>
      <c r="D26" s="337"/>
    </row>
    <row r="27" spans="1:8" x14ac:dyDescent="0.2">
      <c r="A27" s="337"/>
      <c r="B27" s="337"/>
      <c r="C27" s="337"/>
      <c r="D27" s="337"/>
    </row>
    <row r="28" spans="1:8" x14ac:dyDescent="0.2">
      <c r="A28" s="337"/>
      <c r="B28" s="337"/>
      <c r="C28" s="337"/>
      <c r="D28" s="337"/>
    </row>
    <row r="29" spans="1:8" x14ac:dyDescent="0.2">
      <c r="A29" s="337"/>
      <c r="B29" s="337"/>
      <c r="C29" s="337"/>
      <c r="D29" s="337"/>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444262-7B17-4847-8A05-0D9FEFCCCA44}">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5215aa6-65fc-4aa6-bdc9-3d9b2dc0485e"/>
    <ds:schemaRef ds:uri="http://purl.org/dc/elements/1.1/"/>
    <ds:schemaRef ds:uri="0212fe8a-8cf9-4927-b1b6-e45273cf54e9"/>
    <ds:schemaRef ds:uri="http://www.w3.org/XML/1998/namespace"/>
    <ds:schemaRef ds:uri="http://purl.org/dc/dcmitype/"/>
  </ds:schemaRefs>
</ds:datastoreItem>
</file>

<file path=customXml/itemProps2.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F5E7F-28D3-40EA-8ADA-813BD62241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