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Salaries'!$B$24:$H$25</definedName>
    <definedName name="_xlnm.Print_Area" localSheetId="1">'A. Salaries'!$B$10:$H$25</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9" i="1" l="1"/>
  <c r="B32" i="3" l="1"/>
  <c r="B30" i="3"/>
  <c r="B29" i="3"/>
  <c r="D69" i="1"/>
  <c r="E68" i="1" l="1"/>
  <c r="E67" i="1"/>
  <c r="E66" i="1"/>
  <c r="E65" i="1"/>
  <c r="E64" i="1"/>
  <c r="E63" i="1"/>
  <c r="E62" i="1"/>
  <c r="E61" i="1"/>
  <c r="E60" i="1"/>
  <c r="H60" i="1" s="1"/>
  <c r="E59" i="1"/>
  <c r="H59" i="1" s="1"/>
  <c r="E58" i="1"/>
  <c r="H58" i="1" s="1"/>
  <c r="E57" i="1"/>
  <c r="E56" i="1"/>
  <c r="E55" i="1"/>
  <c r="E54" i="1"/>
  <c r="E53" i="1"/>
  <c r="E52" i="1"/>
  <c r="E51" i="1"/>
  <c r="E50" i="1"/>
  <c r="E49" i="1"/>
  <c r="E48" i="1"/>
  <c r="H48" i="1" s="1"/>
  <c r="E47" i="1"/>
  <c r="H47" i="1" s="1"/>
  <c r="E46" i="1"/>
  <c r="H46" i="1" s="1"/>
  <c r="E45" i="1"/>
  <c r="E44" i="1"/>
  <c r="E43" i="1"/>
  <c r="E42" i="1"/>
  <c r="E41" i="1"/>
  <c r="E40" i="1"/>
  <c r="E39" i="1"/>
  <c r="E38" i="1"/>
  <c r="E37" i="1"/>
  <c r="E36" i="1"/>
  <c r="H36" i="1" s="1"/>
  <c r="E35" i="1"/>
  <c r="H35" i="1" s="1"/>
  <c r="E34" i="1"/>
  <c r="H34" i="1" s="1"/>
  <c r="E33" i="1"/>
  <c r="E32" i="1"/>
  <c r="E31" i="1"/>
  <c r="E30" i="1"/>
  <c r="E29" i="1"/>
  <c r="E28" i="1"/>
  <c r="E27" i="1"/>
  <c r="H68" i="1"/>
  <c r="H67" i="1"/>
  <c r="H66" i="1"/>
  <c r="H65" i="1"/>
  <c r="H64" i="1"/>
  <c r="H63" i="1"/>
  <c r="H62" i="1"/>
  <c r="H61" i="1"/>
  <c r="H57" i="1"/>
  <c r="H56" i="1"/>
  <c r="H55" i="1"/>
  <c r="H54" i="1"/>
  <c r="H53" i="1"/>
  <c r="H52" i="1"/>
  <c r="H51" i="1"/>
  <c r="H50" i="1"/>
  <c r="H49" i="1"/>
  <c r="H45" i="1"/>
  <c r="H44" i="1"/>
  <c r="H43" i="1"/>
  <c r="H42" i="1"/>
  <c r="H41" i="1"/>
  <c r="H40" i="1"/>
  <c r="H39" i="1"/>
  <c r="H38" i="1"/>
  <c r="H37" i="1"/>
  <c r="H33" i="1"/>
  <c r="H32" i="1"/>
  <c r="H31" i="1"/>
  <c r="H30" i="1"/>
  <c r="H29" i="1"/>
  <c r="H28" i="1"/>
  <c r="H27" i="1"/>
  <c r="H26" i="1"/>
  <c r="E26" i="1"/>
  <c r="A3" i="35" l="1"/>
  <c r="A1" i="35"/>
  <c r="A3" i="33"/>
  <c r="A1" i="33"/>
  <c r="A4" i="4"/>
  <c r="A2" i="4"/>
  <c r="A4" i="7"/>
  <c r="A2" i="7"/>
  <c r="B3" i="1"/>
  <c r="B2" i="1"/>
  <c r="H16" i="35" l="1"/>
  <c r="G16" i="35"/>
  <c r="F16" i="35"/>
  <c r="D15" i="35"/>
  <c r="D16" i="35" s="1"/>
  <c r="C31" i="2" s="1"/>
  <c r="A4" i="35"/>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I26" i="10"/>
  <c r="I32" i="10" s="1"/>
  <c r="H26" i="10"/>
  <c r="H32" i="10" s="1"/>
  <c r="J32" i="10"/>
  <c r="D21" i="34" l="1"/>
  <c r="C26" i="2" s="1"/>
  <c r="H69" i="1"/>
  <c r="D21" i="7"/>
  <c r="C15" i="2" l="1"/>
  <c r="B28" i="3"/>
  <c r="B27" i="3"/>
  <c r="B26" i="3"/>
  <c r="B31" i="3"/>
  <c r="D19" i="7"/>
  <c r="D16" i="7" l="1"/>
  <c r="D17" i="7" l="1"/>
  <c r="D24" i="22" l="1"/>
  <c r="D18" i="7" l="1"/>
  <c r="D20" i="7"/>
  <c r="D18" i="26" l="1"/>
  <c r="D19" i="26"/>
  <c r="D20" i="26"/>
  <c r="D21" i="26"/>
  <c r="D22" i="26"/>
  <c r="D23" i="26"/>
  <c r="D24" i="26"/>
  <c r="D25" i="26"/>
  <c r="D26" i="26"/>
  <c r="D27" i="26"/>
  <c r="D19" i="22" l="1"/>
  <c r="D20" i="22"/>
  <c r="D21" i="22"/>
  <c r="D22" i="22"/>
  <c r="D23" i="22"/>
  <c r="D18" i="22"/>
  <c r="D25" i="22"/>
  <c r="D17" i="30" l="1"/>
  <c r="D18" i="30"/>
  <c r="D19" i="30"/>
  <c r="D20" i="30"/>
  <c r="D21" i="30"/>
  <c r="D16" i="30"/>
  <c r="A3" i="3" l="1"/>
  <c r="A4" i="10"/>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D33" i="26" s="1"/>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F32" i="10" l="1"/>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E15" i="2" l="1"/>
  <c r="C18" i="2"/>
  <c r="E18" i="2" s="1"/>
  <c r="D29" i="3"/>
  <c r="D32" i="3"/>
  <c r="D30" i="3"/>
  <c r="E26" i="2"/>
  <c r="E21" i="2"/>
  <c r="C19" i="2"/>
  <c r="E19" i="2" s="1"/>
  <c r="D26" i="3" l="1"/>
  <c r="D28" i="3"/>
  <c r="D27" i="3"/>
  <c r="D31" i="3"/>
  <c r="D33" i="3" l="1"/>
  <c r="D35" i="3" s="1"/>
  <c r="C16" i="2" l="1"/>
  <c r="C17" i="2" l="1"/>
  <c r="E16" i="2"/>
  <c r="D18" i="29"/>
  <c r="E17" i="2" l="1"/>
  <c r="D19" i="29"/>
  <c r="D15" i="29"/>
  <c r="D22" i="29" s="1"/>
  <c r="C27" i="2" s="1"/>
  <c r="E27" i="2" l="1"/>
  <c r="E30" i="2" s="1"/>
  <c r="C30" i="2"/>
  <c r="C33" i="2" l="1"/>
  <c r="E31" i="2" l="1"/>
  <c r="C32" i="2"/>
  <c r="D32" i="2" s="1"/>
  <c r="E33" i="2" l="1"/>
</calcChain>
</file>

<file path=xl/sharedStrings.xml><?xml version="1.0" encoding="utf-8"?>
<sst xmlns="http://schemas.openxmlformats.org/spreadsheetml/2006/main" count="775" uniqueCount="394">
  <si>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</si>
  <si>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</si>
  <si>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</si>
  <si>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</si>
  <si>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</si>
  <si>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</si>
  <si>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</si>
  <si>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</si>
  <si>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</si>
  <si>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</si>
  <si>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</si>
  <si>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</si>
  <si>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</si>
  <si>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</si>
  <si>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</si>
  <si>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</si>
  <si>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</si>
  <si>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</si>
  <si>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</si>
  <si>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</si>
  <si>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</si>
  <si>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</si>
  <si>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</si>
  <si>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</si>
  <si>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</si>
  <si>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</si>
  <si>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</si>
  <si>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</si>
  <si>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</si>
  <si>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</si>
  <si>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</si>
  <si>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</si>
  <si>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</si>
  <si>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</si>
  <si>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</si>
  <si>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</si>
  <si>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</si>
  <si>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</si>
  <si>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</si>
  <si>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</si>
  <si>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</si>
  <si>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</si>
  <si>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</si>
  <si>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</si>
  <si>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</si>
  <si>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</si>
  <si>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</si>
  <si>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</si>
  <si>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</si>
  <si>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</si>
  <si>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</si>
  <si>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</si>
  <si>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</si>
  <si>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</si>
  <si>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</si>
  <si>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</si>
  <si>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</si>
  <si>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</si>
  <si>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</si>
  <si>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</si>
  <si>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</si>
  <si>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</si>
  <si>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</si>
  <si>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</si>
  <si>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</si>
  <si>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</si>
  <si>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</si>
  <si>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</si>
  <si>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</si>
  <si>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</si>
  <si>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</si>
  <si>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</si>
  <si>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</si>
  <si>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</si>
  <si>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</si>
  <si>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</si>
  <si>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</si>
  <si>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</si>
  <si>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</si>
  <si>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</si>
  <si>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</si>
  <si>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</si>
  <si>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</si>
  <si>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</si>
  <si>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</si>
  <si>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</si>
  <si>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</si>
  <si>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</si>
  <si>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</si>
  <si>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</si>
  <si>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</si>
  <si>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</si>
  <si>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</si>
  <si>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</si>
  <si>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</si>
  <si>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</si>
  <si>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</si>
  <si>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</si>
  <si>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</si>
  <si>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</si>
  <si>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</si>
  <si>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</si>
  <si>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</si>
  <si>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</si>
  <si>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</si>
  <si>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</si>
  <si>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</si>
  <si>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</si>
  <si>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</si>
  <si>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</si>
  <si>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</si>
  <si>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</si>
  <si>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</si>
  <si>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</si>
  <si>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</si>
  <si>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</si>
  <si>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</si>
  <si>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</si>
  <si>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</si>
  <si>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</si>
  <si>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</si>
  <si>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</si>
  <si>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</si>
  <si>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</si>
  <si>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</si>
  <si>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</si>
  <si>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</si>
  <si>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</si>
  <si>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</si>
  <si>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</si>
  <si>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</si>
  <si>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</si>
  <si>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</si>
  <si>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</si>
  <si>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</si>
  <si>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</si>
  <si>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</si>
  <si>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</si>
  <si>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</si>
  <si>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</si>
  <si>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</si>
  <si>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</si>
  <si>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</si>
  <si>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</si>
  <si>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</si>
  <si>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</si>
  <si>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</si>
  <si>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</si>
  <si>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</si>
  <si>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</si>
  <si>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</si>
  <si>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</si>
  <si>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</si>
  <si>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</si>
  <si>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</si>
  <si>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</si>
  <si>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</si>
  <si>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</si>
  <si>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</si>
  <si>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</si>
  <si>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</si>
  <si>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</si>
  <si>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</si>
  <si>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</si>
  <si>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</si>
  <si>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</si>
  <si>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</si>
  <si>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</si>
  <si>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</si>
  <si>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</si>
  <si>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</si>
  <si>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</si>
  <si>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</si>
  <si>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</si>
  <si>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</si>
  <si>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</si>
  <si>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</si>
  <si>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</si>
  <si>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</si>
  <si>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</si>
  <si>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</si>
  <si>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</si>
  <si>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</si>
  <si>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</si>
  <si>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</si>
  <si>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</si>
  <si>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</si>
  <si>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</si>
  <si>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</si>
  <si>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</si>
  <si>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</si>
  <si>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</si>
  <si>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</si>
  <si>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</si>
  <si>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</si>
  <si>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</si>
  <si>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</si>
  <si>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</si>
  <si>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</si>
  <si>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</si>
  <si>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</si>
  <si>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</si>
  <si>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</si>
  <si>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</si>
  <si>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</si>
  <si>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</si>
  <si>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</si>
  <si>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</si>
  <si>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</si>
  <si>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</si>
  <si>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</si>
  <si>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</si>
  <si>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</si>
  <si>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</si>
  <si>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</si>
  <si>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</si>
  <si>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</si>
  <si>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</si>
  <si>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</si>
  <si>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</si>
  <si>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</si>
  <si>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</si>
  <si>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</si>
  <si>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</si>
  <si>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</si>
  <si>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</si>
  <si>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</si>
  <si>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</si>
  <si>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</si>
  <si>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</si>
  <si>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</si>
  <si>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</si>
  <si>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</si>
  <si>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</si>
  <si>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</si>
  <si>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</si>
  <si>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</si>
  <si>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</si>
  <si>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</si>
  <si>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</si>
  <si>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</si>
  <si>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</si>
  <si>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</si>
  <si>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</si>
  <si>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</si>
  <si>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</si>
  <si>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</si>
  <si>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</si>
  <si>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</si>
  <si>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</si>
  <si>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</si>
  <si>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</si>
  <si>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</si>
  <si>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</si>
  <si>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</si>
  <si>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</si>
  <si>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</si>
  <si>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</si>
  <si>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</si>
  <si>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</si>
  <si>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</si>
  <si>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</si>
  <si>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</si>
  <si>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</si>
  <si>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</si>
  <si>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</si>
  <si>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</si>
  <si>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</si>
  <si>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</si>
  <si>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</si>
  <si>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</si>
  <si>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</si>
  <si>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</si>
  <si>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</si>
  <si>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</si>
  <si>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</si>
  <si>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</si>
  <si>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</si>
  <si>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</si>
  <si>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</si>
  <si>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</si>
  <si>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</si>
  <si>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</si>
  <si>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</si>
  <si>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t>Clerical</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</si>
  <si>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</si>
  <si>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</si>
  <si>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</si>
  <si>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</si>
  <si>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</si>
  <si>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</si>
  <si>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</si>
  <si>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</si>
  <si>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</si>
  <si>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</si>
  <si>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</si>
  <si>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</si>
  <si>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</si>
  <si>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</si>
  <si>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</si>
  <si>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</si>
  <si>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</si>
  <si>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</si>
  <si>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</si>
  <si>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</si>
  <si>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</si>
  <si>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</si>
  <si>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</si>
  <si>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</si>
  <si>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</si>
  <si>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</si>
  <si>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</si>
  <si>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</si>
  <si>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</si>
  <si>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</si>
  <si>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</si>
  <si>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</si>
  <si>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</si>
  <si>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</si>
  <si>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</si>
  <si>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</si>
  <si>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</si>
  <si>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</si>
  <si>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</si>
  <si>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</si>
  <si>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</si>
  <si>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</si>
  <si>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</si>
  <si>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</si>
  <si>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</si>
  <si>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</si>
  <si>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</si>
  <si>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CASE MANAGEMENT</t>
  </si>
  <si>
    <t>County</t>
  </si>
  <si>
    <t>Family Support Worker</t>
  </si>
  <si>
    <t>Cle-1</t>
  </si>
  <si>
    <t>Cle-2</t>
  </si>
  <si>
    <t>Cle-3</t>
  </si>
  <si>
    <t>PM-1</t>
  </si>
  <si>
    <t>Program Manager</t>
  </si>
  <si>
    <t>Sup-1</t>
  </si>
  <si>
    <t>Supervisor</t>
  </si>
  <si>
    <t>Sup-2</t>
  </si>
  <si>
    <t>Sup-3</t>
  </si>
  <si>
    <t>Sup-4</t>
  </si>
  <si>
    <t>Sup-5</t>
  </si>
  <si>
    <t>CMSpe-1</t>
  </si>
  <si>
    <t>Specialist</t>
  </si>
  <si>
    <t>CMSpe-2</t>
  </si>
  <si>
    <t>CMSpe-3</t>
  </si>
  <si>
    <t>CMSpe-4</t>
  </si>
  <si>
    <t>CMSpe-5</t>
  </si>
  <si>
    <t>CM-1</t>
  </si>
  <si>
    <t>Case Manager</t>
  </si>
  <si>
    <t>CM-2</t>
  </si>
  <si>
    <t>CM-3</t>
  </si>
  <si>
    <t>CM-4</t>
  </si>
  <si>
    <t>CM-5</t>
  </si>
  <si>
    <t>CM-6</t>
  </si>
  <si>
    <t>CM-7</t>
  </si>
  <si>
    <t>CM-8</t>
  </si>
  <si>
    <t>CM-9</t>
  </si>
  <si>
    <t>CM-10</t>
  </si>
  <si>
    <t>CM-11</t>
  </si>
  <si>
    <t>CM-12</t>
  </si>
  <si>
    <t>CM-13</t>
  </si>
  <si>
    <t>CM-14</t>
  </si>
  <si>
    <t>CM-15</t>
  </si>
  <si>
    <t>CM-16</t>
  </si>
  <si>
    <t>CM-17</t>
  </si>
  <si>
    <t>CM-18</t>
  </si>
  <si>
    <t>CM-19</t>
  </si>
  <si>
    <t>CM-20</t>
  </si>
  <si>
    <t>CM-21</t>
  </si>
  <si>
    <t>CM-22</t>
  </si>
  <si>
    <t>CM-23</t>
  </si>
  <si>
    <t>FSW-1</t>
  </si>
  <si>
    <t>FSW-2</t>
  </si>
  <si>
    <t>FSW-3</t>
  </si>
  <si>
    <t>FSW-4</t>
  </si>
  <si>
    <t>FSW-5</t>
  </si>
  <si>
    <t>FSW-6</t>
  </si>
  <si>
    <t>Okaloosa County</t>
  </si>
  <si>
    <t>Positions</t>
  </si>
  <si>
    <t>Salary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</si>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</sst>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6">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8" fontId="20" fillId="4" borderId="7" xfId="6" applyNumberFormat="1" applyFont="1" applyFill="1" applyBorder="1" applyAlignment="1"/>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8" fontId="3" fillId="3" borderId="7" xfId="1" applyNumberFormat="1" applyFont="1" applyFill="1" applyBorder="1"/>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wrapText="1"/>
    </xf>
    <xf numFmtId="10" fontId="0" fillId="3" borderId="7" xfId="5" applyNumberFormat="1" applyFont="1" applyFill="1" applyBorder="1"/>
    <xf numFmtId="8" fontId="20" fillId="4" borderId="7" xfId="6" applyNumberFormat="1" applyFont="1" applyFill="1" applyBorder="1" applyAlignment="1" applyProtection="1">
      <protection locked="0"/>
    </xf>
    <xf numFmtId="0" fontId="0" fillId="0" borderId="1" xfId="0" applyBorder="1" applyAlignment="1">
      <alignment horizontal="center" vertical="center"/>
    </xf>
    <xf numFmtId="0" fontId="3" fillId="0" borderId="9" xfId="0" applyFont="1" applyBorder="1" applyAlignment="1">
      <alignment horizontal="center" vertical="center"/>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1" fontId="4" fillId="3" borderId="38" xfId="0" applyNumberFormat="1" applyFont="1" applyFill="1" applyBorder="1" applyAlignment="1" applyProtection="1">
      <alignment horizontal="right"/>
    </xf>
    <xf numFmtId="8" fontId="20" fillId="4" borderId="7" xfId="6" applyNumberFormat="1" applyFont="1" applyFill="1" applyBorder="1" applyAlignment="1" applyProtection="1"/>
    <xf numFmtId="43" fontId="0" fillId="37" borderId="7" xfId="0" applyNumberFormat="1" applyFill="1" applyBorder="1" applyAlignment="1" applyProtection="1"/>
    <xf numFmtId="43" fontId="0" fillId="3" borderId="7" xfId="0" applyNumberFormat="1" applyFill="1" applyBorder="1" applyAlignment="1" applyProtection="1"/>
    <xf numFmtId="0" fontId="3" fillId="0" borderId="1" xfId="0" applyFont="1" applyBorder="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Fill="1" applyAlignment="1">
      <alignment horizontal="left" vertical="top"/>
    </xf>
    <xf numFmtId="0" fontId="8" fillId="0" borderId="0" xfId="0" applyFont="1" applyAlignment="1">
      <alignment horizontal="center"/>
    </xf>
    <xf numFmtId="0" fontId="3" fillId="36" borderId="3" xfId="0" applyFont="1" applyFill="1" applyBorder="1" applyAlignment="1">
      <alignment horizontal="left" vertical="top"/>
    </xf>
    <xf numFmtId="0" fontId="3" fillId="36" borderId="0" xfId="0" applyFont="1" applyFill="1" applyAlignment="1">
      <alignment horizontal="left" vertical="top"/>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zoomScalePageLayoutView="12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313"/>
      <c r="B1" s="313"/>
      <c r="C1" s="313"/>
      <c r="D1" s="313"/>
      <c r="E1" s="313"/>
      <c r="F1" s="313"/>
      <c r="G1" s="313"/>
      <c r="H1" s="313"/>
    </row>
    <row r="2" spans="1:9" x14ac:dyDescent="0.2">
      <c r="A2" s="314" t="s">
        <v>325</v>
      </c>
      <c r="B2" s="314"/>
      <c r="C2" s="314"/>
      <c r="D2" s="314"/>
      <c r="E2" s="314"/>
      <c r="F2" s="314"/>
      <c r="G2" s="314"/>
      <c r="H2" s="314"/>
    </row>
    <row r="3" spans="1:9" ht="20.100000000000001" customHeight="1" x14ac:dyDescent="0.2"/>
    <row r="4" spans="1:9" x14ac:dyDescent="0.2">
      <c r="A4" s="316" t="s">
        <v>332</v>
      </c>
      <c r="B4" s="316"/>
      <c r="C4" s="316"/>
      <c r="D4" s="316"/>
      <c r="E4" s="316"/>
      <c r="F4" s="316"/>
      <c r="G4" s="316"/>
      <c r="H4" s="316"/>
    </row>
    <row r="5" spans="1:9" x14ac:dyDescent="0.2">
      <c r="A5" s="315" t="s">
        <v>238</v>
      </c>
      <c r="B5" s="315"/>
      <c r="C5" s="315"/>
      <c r="D5" s="315"/>
      <c r="E5" s="315"/>
      <c r="F5" s="315"/>
      <c r="G5" s="315"/>
      <c r="H5" s="315"/>
    </row>
    <row r="6" spans="1:9" x14ac:dyDescent="0.2">
      <c r="A6" s="3"/>
      <c r="B6" s="4"/>
      <c r="C6" s="4"/>
      <c r="D6" s="4"/>
      <c r="E6" s="4"/>
    </row>
    <row r="7" spans="1:9" x14ac:dyDescent="0.2">
      <c r="A7" s="46" t="s">
        <v>239</v>
      </c>
      <c r="B7" s="28"/>
      <c r="C7" s="28"/>
      <c r="D7" s="28"/>
      <c r="E7" s="4"/>
    </row>
    <row r="8" spans="1:9" x14ac:dyDescent="0.2">
      <c r="A8" s="291" t="s">
        <v>240</v>
      </c>
      <c r="B8" s="291"/>
      <c r="C8" s="291"/>
      <c r="D8" s="291"/>
      <c r="E8" s="291"/>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92" t="s">
        <v>0</v>
      </c>
      <c r="B13" s="293"/>
      <c r="C13" s="2" t="s">
        <v>1</v>
      </c>
      <c r="D13" s="2" t="s">
        <v>2</v>
      </c>
      <c r="E13" s="2" t="s">
        <v>3</v>
      </c>
    </row>
    <row r="14" spans="1:9" ht="39" thickBot="1" x14ac:dyDescent="0.25">
      <c r="A14" s="294" t="s">
        <v>5</v>
      </c>
      <c r="B14" s="295"/>
      <c r="C14" s="10" t="s">
        <v>6</v>
      </c>
      <c r="D14" s="87" t="s">
        <v>215</v>
      </c>
      <c r="E14" s="10" t="s">
        <v>151</v>
      </c>
    </row>
    <row r="15" spans="1:9" ht="20.100000000000001" customHeight="1" thickTop="1" thickBot="1" x14ac:dyDescent="0.25">
      <c r="A15" t="s">
        <v>7</v>
      </c>
      <c r="B15" t="s">
        <v>139</v>
      </c>
      <c r="C15" s="109">
        <f>+'A. Salaries'!H69</f>
        <v>2075075</v>
      </c>
      <c r="D15" s="123">
        <v>1</v>
      </c>
      <c r="E15" s="112">
        <f>C15*D15</f>
        <v>2075075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297" t="s">
        <v>218</v>
      </c>
      <c r="B17" s="297"/>
      <c r="C17" s="127">
        <f>SUM(C15:C16)</f>
        <v>2075075</v>
      </c>
      <c r="D17" s="124"/>
      <c r="E17" s="113">
        <f>E15+E16</f>
        <v>2075075</v>
      </c>
      <c r="F17" s="12"/>
      <c r="H17" s="11"/>
      <c r="I17" s="11"/>
      <c r="J17" s="228"/>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299</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297" t="s">
        <v>217</v>
      </c>
      <c r="B30" s="297"/>
      <c r="C30" s="127">
        <f>SUM(C17:C29)</f>
        <v>2075075</v>
      </c>
      <c r="D30" s="124"/>
      <c r="E30" s="112">
        <f>SUM(E17:E29)</f>
        <v>2075075</v>
      </c>
      <c r="F30" s="12"/>
      <c r="G30" s="252"/>
      <c r="H30" s="243"/>
    </row>
    <row r="31" spans="1:10" ht="39.75" customHeight="1" thickTop="1" thickBot="1" x14ac:dyDescent="0.25">
      <c r="A31" s="296" t="s">
        <v>329</v>
      </c>
      <c r="B31" s="296"/>
      <c r="C31" s="126">
        <f>+'O. Administative Expense'!D16</f>
        <v>0</v>
      </c>
      <c r="D31" s="123">
        <v>1</v>
      </c>
      <c r="E31" s="114">
        <f t="shared" si="0"/>
        <v>0</v>
      </c>
      <c r="F31" s="12"/>
      <c r="I31" s="11"/>
      <c r="J31" s="12"/>
    </row>
    <row r="32" spans="1:10" ht="26.25" customHeight="1" thickTop="1" thickBot="1" x14ac:dyDescent="0.3">
      <c r="A32" s="298" t="s">
        <v>297</v>
      </c>
      <c r="B32" s="298"/>
      <c r="C32" s="125">
        <f>C31/C30</f>
        <v>0</v>
      </c>
      <c r="D32" s="299" t="str">
        <f>IF(C32&lt;0.1,"","Over 10%")</f>
        <v/>
      </c>
      <c r="E32" s="299"/>
      <c r="F32" s="12"/>
      <c r="I32" s="12"/>
    </row>
    <row r="33" spans="1:10" s="39" customFormat="1" ht="45" customHeight="1" thickTop="1" thickBot="1" x14ac:dyDescent="0.3">
      <c r="B33" s="52" t="s">
        <v>216</v>
      </c>
      <c r="C33" s="115">
        <f>SUM(C30:C31)</f>
        <v>2075075</v>
      </c>
      <c r="D33" s="51" t="s">
        <v>241</v>
      </c>
      <c r="E33" s="115">
        <f>E30+E31</f>
        <v>2075075</v>
      </c>
      <c r="F33" s="50"/>
      <c r="G33" s="251"/>
      <c r="H33" s="251"/>
      <c r="I33" s="50"/>
      <c r="J33" s="12"/>
    </row>
    <row r="34" spans="1:10" s="39" customFormat="1" ht="13.5" thickTop="1" x14ac:dyDescent="0.2">
      <c r="F34" s="50"/>
      <c r="G34" s="251"/>
    </row>
    <row r="35" spans="1:10" s="39" customFormat="1" x14ac:dyDescent="0.2">
      <c r="A35" s="39" t="s">
        <v>328</v>
      </c>
      <c r="F35" s="50"/>
      <c r="G35" s="251"/>
    </row>
    <row r="36" spans="1:10" s="39" customFormat="1" x14ac:dyDescent="0.2">
      <c r="F36" s="50"/>
      <c r="G36" s="251"/>
    </row>
    <row r="37" spans="1:10" s="39" customFormat="1" ht="13.5" thickBot="1" x14ac:dyDescent="0.25">
      <c r="F37" s="50"/>
      <c r="G37" s="251"/>
    </row>
    <row r="38" spans="1:10" s="39" customFormat="1" x14ac:dyDescent="0.2">
      <c r="A38" s="301" t="s">
        <v>331</v>
      </c>
      <c r="B38" s="302"/>
      <c r="C38" s="302"/>
      <c r="D38" s="303"/>
      <c r="E38" s="310">
        <v>3330745</v>
      </c>
      <c r="F38" s="50"/>
      <c r="G38" s="251"/>
    </row>
    <row r="39" spans="1:10" s="39" customFormat="1" x14ac:dyDescent="0.2">
      <c r="A39" s="304"/>
      <c r="B39" s="305"/>
      <c r="C39" s="305"/>
      <c r="D39" s="306"/>
      <c r="E39" s="311"/>
      <c r="F39" s="50"/>
      <c r="G39" s="251"/>
    </row>
    <row r="40" spans="1:10" s="39" customFormat="1" ht="13.5" thickBot="1" x14ac:dyDescent="0.25">
      <c r="A40" s="307"/>
      <c r="B40" s="308"/>
      <c r="C40" s="308"/>
      <c r="D40" s="309"/>
      <c r="E40" s="312"/>
      <c r="F40" s="50"/>
      <c r="G40" s="251"/>
    </row>
    <row r="41" spans="1:10" s="39" customFormat="1" x14ac:dyDescent="0.2">
      <c r="F41" s="50"/>
      <c r="G41" s="251"/>
    </row>
    <row r="42" spans="1:10" s="39" customFormat="1" x14ac:dyDescent="0.2">
      <c r="F42" s="50"/>
      <c r="G42" s="251"/>
    </row>
    <row r="43" spans="1:10" s="39" customFormat="1" x14ac:dyDescent="0.2">
      <c r="F43" s="50"/>
      <c r="G43" s="251"/>
    </row>
    <row r="44" spans="1:10" s="39" customFormat="1" x14ac:dyDescent="0.2">
      <c r="F44" s="50"/>
      <c r="G44" s="251"/>
    </row>
    <row r="45" spans="1:10" ht="12.75" customHeight="1" x14ac:dyDescent="0.2">
      <c r="A45" s="296" t="s">
        <v>166</v>
      </c>
      <c r="B45" s="296"/>
      <c r="C45" s="296"/>
      <c r="D45" s="296"/>
      <c r="E45" s="296"/>
      <c r="F45" s="296"/>
    </row>
    <row r="46" spans="1:10" x14ac:dyDescent="0.2">
      <c r="A46" s="296"/>
      <c r="B46" s="296"/>
      <c r="C46" s="296"/>
      <c r="D46" s="296"/>
      <c r="E46" s="296"/>
      <c r="F46" s="296"/>
    </row>
    <row r="47" spans="1:10" x14ac:dyDescent="0.2">
      <c r="A47" s="296"/>
      <c r="B47" s="296"/>
      <c r="C47" s="296"/>
      <c r="D47" s="296"/>
      <c r="E47" s="296"/>
      <c r="F47" s="296"/>
    </row>
    <row r="48" spans="1:10" x14ac:dyDescent="0.2">
      <c r="A48" s="68"/>
      <c r="B48" s="68"/>
      <c r="C48" s="68"/>
      <c r="D48" s="68"/>
      <c r="E48" s="68"/>
      <c r="F48" s="68"/>
    </row>
    <row r="49" spans="1:8" x14ac:dyDescent="0.2">
      <c r="A49" s="300" t="s">
        <v>243</v>
      </c>
      <c r="B49" s="300"/>
      <c r="C49" s="300"/>
      <c r="D49" s="300"/>
      <c r="E49" s="300"/>
      <c r="F49" s="300"/>
      <c r="G49" s="300"/>
      <c r="H49" s="300"/>
    </row>
    <row r="50" spans="1:8" x14ac:dyDescent="0.2">
      <c r="A50" s="290"/>
      <c r="B50" s="290"/>
      <c r="C50" s="290"/>
      <c r="D50" s="290"/>
      <c r="E50" s="290"/>
      <c r="F50" s="290"/>
      <c r="G50" s="290"/>
      <c r="H50" s="290"/>
    </row>
    <row r="51" spans="1:8" x14ac:dyDescent="0.2">
      <c r="A51" s="290"/>
      <c r="B51" s="290"/>
      <c r="C51" s="290"/>
      <c r="D51" s="290"/>
      <c r="E51" s="290"/>
      <c r="F51" s="290"/>
      <c r="G51" s="290"/>
      <c r="H51" s="290"/>
    </row>
    <row r="52" spans="1:8" x14ac:dyDescent="0.2">
      <c r="A52" s="290"/>
      <c r="B52" s="290"/>
      <c r="C52" s="290"/>
      <c r="D52" s="290"/>
      <c r="E52" s="290"/>
      <c r="F52" s="290"/>
      <c r="G52" s="290"/>
      <c r="H52" s="290"/>
    </row>
    <row r="53" spans="1:8" x14ac:dyDescent="0.2">
      <c r="A53" s="290"/>
      <c r="B53" s="290"/>
      <c r="C53" s="290"/>
      <c r="D53" s="290"/>
      <c r="E53" s="290"/>
      <c r="F53" s="290"/>
      <c r="G53" s="290"/>
      <c r="H53" s="290"/>
    </row>
    <row r="54" spans="1:8" x14ac:dyDescent="0.2">
      <c r="A54" s="290"/>
      <c r="B54" s="290"/>
      <c r="C54" s="290"/>
      <c r="D54" s="290"/>
      <c r="E54" s="290"/>
      <c r="F54" s="290"/>
      <c r="G54" s="290"/>
      <c r="H54" s="290"/>
    </row>
  </sheetData>
  <sheetProtection sheet="1" selectLockedCells="1"/>
  <dataConsolidate/>
  <mergeCells count="17">
    <mergeCell ref="A1:H1"/>
    <mergeCell ref="A2:H2"/>
    <mergeCell ref="A5:H5"/>
    <mergeCell ref="A4:H4"/>
    <mergeCell ref="A50:H54"/>
    <mergeCell ref="A8:E8"/>
    <mergeCell ref="A13:B13"/>
    <mergeCell ref="A14:B14"/>
    <mergeCell ref="A45:F47"/>
    <mergeCell ref="A30:B30"/>
    <mergeCell ref="A17:B17"/>
    <mergeCell ref="A31:B31"/>
    <mergeCell ref="A32:B32"/>
    <mergeCell ref="D32:E32"/>
    <mergeCell ref="A49:H49"/>
    <mergeCell ref="A38:D40"/>
    <mergeCell ref="E38:E40"/>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9" t="s">
        <v>122</v>
      </c>
      <c r="B30" s="349"/>
      <c r="C30" s="349"/>
      <c r="D30" s="349"/>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9" t="s">
        <v>122</v>
      </c>
      <c r="B30" s="349"/>
      <c r="C30" s="349"/>
      <c r="D30" s="349"/>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52" t="s">
        <v>83</v>
      </c>
      <c r="B12" s="353"/>
      <c r="C12" s="353"/>
      <c r="D12" s="353"/>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314" t="str">
        <f>Summary!$A$2</f>
        <v>ANNUAL PERIOD</v>
      </c>
      <c r="B1" s="314"/>
      <c r="C1" s="314"/>
      <c r="D1" s="314"/>
      <c r="E1" s="314"/>
      <c r="F1" s="314"/>
    </row>
    <row r="3" spans="1:8" x14ac:dyDescent="0.2">
      <c r="A3" s="316" t="str">
        <f>Summary!$A$4</f>
        <v>CASE MANAGEMENT</v>
      </c>
      <c r="B3" s="316"/>
      <c r="C3" s="316"/>
      <c r="D3" s="316"/>
      <c r="E3" s="316"/>
      <c r="F3" s="316"/>
    </row>
    <row r="4" spans="1:8" x14ac:dyDescent="0.2">
      <c r="A4" s="3"/>
      <c r="B4" s="4"/>
      <c r="C4" s="4"/>
      <c r="D4" s="4"/>
    </row>
    <row r="5" spans="1:8" x14ac:dyDescent="0.2">
      <c r="A5" s="5" t="s">
        <v>253</v>
      </c>
      <c r="B5" s="4"/>
      <c r="C5" s="4"/>
      <c r="D5" s="4"/>
    </row>
    <row r="6" spans="1:8" x14ac:dyDescent="0.2">
      <c r="A6" s="5"/>
      <c r="B6" s="4"/>
      <c r="C6" s="4"/>
      <c r="D6" s="4"/>
    </row>
    <row r="7" spans="1:8" x14ac:dyDescent="0.2">
      <c r="A7" s="350" t="s">
        <v>316</v>
      </c>
      <c r="B7" s="350"/>
      <c r="C7" s="350"/>
      <c r="D7" s="350"/>
    </row>
    <row r="8" spans="1:8" x14ac:dyDescent="0.2">
      <c r="A8" s="350" t="s">
        <v>267</v>
      </c>
      <c r="B8" s="350"/>
      <c r="C8" s="350"/>
      <c r="D8" s="350"/>
    </row>
    <row r="9" spans="1:8" x14ac:dyDescent="0.2">
      <c r="A9" s="245" t="s">
        <v>169</v>
      </c>
      <c r="B9" s="90"/>
      <c r="C9" s="90"/>
      <c r="D9" s="90"/>
    </row>
    <row r="10" spans="1:8" x14ac:dyDescent="0.2">
      <c r="A10" s="245" t="s">
        <v>209</v>
      </c>
      <c r="B10" s="90"/>
      <c r="C10" s="90"/>
      <c r="D10" s="90"/>
    </row>
    <row r="11" spans="1:8" x14ac:dyDescent="0.2">
      <c r="A11" s="324" t="s">
        <v>314</v>
      </c>
      <c r="B11" s="324"/>
      <c r="C11" s="324"/>
      <c r="D11" s="324"/>
    </row>
    <row r="12" spans="1:8" x14ac:dyDescent="0.2">
      <c r="A12" s="246"/>
      <c r="B12" s="246"/>
      <c r="C12" s="246"/>
      <c r="D12" s="246"/>
    </row>
    <row r="13" spans="1:8" x14ac:dyDescent="0.2">
      <c r="A13" s="246"/>
      <c r="B13" s="246"/>
      <c r="C13" s="246"/>
      <c r="D13" s="246"/>
    </row>
    <row r="14" spans="1:8" x14ac:dyDescent="0.2">
      <c r="A14" s="2" t="s">
        <v>0</v>
      </c>
      <c r="B14" s="2" t="s">
        <v>1</v>
      </c>
      <c r="C14" s="2" t="s">
        <v>2</v>
      </c>
      <c r="D14" s="2" t="s">
        <v>3</v>
      </c>
      <c r="F14" s="321" t="s">
        <v>315</v>
      </c>
      <c r="G14" s="322"/>
      <c r="H14" s="323"/>
    </row>
    <row r="15" spans="1:8" ht="26.25" thickBot="1" x14ac:dyDescent="0.25">
      <c r="A15" s="249" t="s">
        <v>94</v>
      </c>
      <c r="B15" s="249" t="s">
        <v>25</v>
      </c>
      <c r="C15" s="250" t="s">
        <v>192</v>
      </c>
      <c r="D15" s="249" t="s">
        <v>317</v>
      </c>
      <c r="F15" s="257">
        <v>44742</v>
      </c>
      <c r="G15" s="257">
        <v>44377</v>
      </c>
      <c r="H15" s="257">
        <v>44012</v>
      </c>
    </row>
    <row r="16" spans="1:8" ht="13.5" thickTop="1" x14ac:dyDescent="0.2">
      <c r="A16" s="237"/>
      <c r="B16" s="263"/>
      <c r="C16" s="139"/>
      <c r="D16" s="119">
        <v>0</v>
      </c>
      <c r="F16" s="178"/>
      <c r="G16" s="178"/>
      <c r="H16" s="178"/>
    </row>
    <row r="17" spans="1:8" x14ac:dyDescent="0.2">
      <c r="A17" s="209"/>
      <c r="B17" s="263"/>
      <c r="C17" s="140"/>
      <c r="D17" s="119">
        <v>0</v>
      </c>
      <c r="F17" s="178"/>
      <c r="G17" s="178"/>
      <c r="H17" s="178"/>
    </row>
    <row r="18" spans="1:8" x14ac:dyDescent="0.2">
      <c r="A18" s="209"/>
      <c r="B18" s="263"/>
      <c r="C18" s="140"/>
      <c r="D18" s="119">
        <v>0</v>
      </c>
      <c r="F18" s="178"/>
      <c r="G18" s="178"/>
      <c r="H18" s="178"/>
    </row>
    <row r="19" spans="1:8" x14ac:dyDescent="0.2">
      <c r="A19" s="209"/>
      <c r="B19" s="263"/>
      <c r="C19" s="140"/>
      <c r="D19" s="119">
        <v>0</v>
      </c>
      <c r="F19" s="178"/>
      <c r="G19" s="178"/>
      <c r="H19" s="178"/>
    </row>
    <row r="20" spans="1:8" x14ac:dyDescent="0.2">
      <c r="A20" s="209"/>
      <c r="B20" s="263"/>
      <c r="C20" s="140"/>
      <c r="D20" s="119">
        <v>0</v>
      </c>
      <c r="F20" s="178"/>
      <c r="G20" s="178"/>
      <c r="H20" s="178"/>
    </row>
    <row r="21" spans="1:8" x14ac:dyDescent="0.2">
      <c r="A21" s="209"/>
      <c r="B21" s="263"/>
      <c r="C21" s="140"/>
      <c r="D21" s="119">
        <v>0</v>
      </c>
      <c r="F21" s="178"/>
      <c r="G21" s="178"/>
      <c r="H21" s="178"/>
    </row>
    <row r="22" spans="1:8" x14ac:dyDescent="0.2">
      <c r="A22" s="209"/>
      <c r="B22" s="263"/>
      <c r="C22" s="140"/>
      <c r="D22" s="119">
        <v>0</v>
      </c>
      <c r="F22" s="178"/>
      <c r="G22" s="178"/>
      <c r="H22" s="178"/>
    </row>
    <row r="23" spans="1:8" x14ac:dyDescent="0.2">
      <c r="A23" s="209"/>
      <c r="B23" s="263"/>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27" t="s">
        <v>232</v>
      </c>
      <c r="B26" s="327"/>
      <c r="C26" s="327"/>
      <c r="D26" s="327"/>
    </row>
    <row r="27" spans="1:8" x14ac:dyDescent="0.2">
      <c r="A27" s="340"/>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row r="31" spans="1:8" x14ac:dyDescent="0.2">
      <c r="B31" s="264"/>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318</v>
      </c>
      <c r="B6" s="4"/>
      <c r="C6" s="4"/>
      <c r="D6" s="4"/>
    </row>
    <row r="7" spans="1:8" x14ac:dyDescent="0.2">
      <c r="A7" s="265" t="s">
        <v>319</v>
      </c>
      <c r="B7" s="4"/>
      <c r="C7" s="4"/>
      <c r="D7" s="4"/>
    </row>
    <row r="8" spans="1:8" x14ac:dyDescent="0.2">
      <c r="A8" s="5"/>
      <c r="B8" s="4"/>
      <c r="C8" s="4"/>
      <c r="D8" s="4"/>
    </row>
    <row r="9" spans="1:8" ht="26.25" customHeight="1" x14ac:dyDescent="0.2">
      <c r="A9" s="350" t="s">
        <v>268</v>
      </c>
      <c r="B9" s="350"/>
      <c r="C9" s="350"/>
      <c r="D9" s="350"/>
    </row>
    <row r="10" spans="1:8" ht="13.5" customHeight="1" x14ac:dyDescent="0.2">
      <c r="A10" s="350" t="s">
        <v>273</v>
      </c>
      <c r="B10" s="350"/>
      <c r="C10" s="350"/>
      <c r="D10" s="350"/>
    </row>
    <row r="11" spans="1:8" x14ac:dyDescent="0.2">
      <c r="A11" s="88" t="s">
        <v>169</v>
      </c>
      <c r="B11" s="90"/>
      <c r="C11" s="90"/>
      <c r="D11" s="90"/>
    </row>
    <row r="12" spans="1:8" x14ac:dyDescent="0.2">
      <c r="A12" s="88" t="s">
        <v>209</v>
      </c>
      <c r="B12" s="90"/>
      <c r="C12" s="90"/>
      <c r="D12" s="90"/>
      <c r="E12" s="1"/>
    </row>
    <row r="13" spans="1:8" ht="15" customHeight="1" x14ac:dyDescent="0.2">
      <c r="A13" s="324" t="s">
        <v>314</v>
      </c>
      <c r="B13" s="324"/>
      <c r="C13" s="324"/>
      <c r="D13" s="324"/>
      <c r="E13" s="16"/>
    </row>
    <row r="14" spans="1:8" ht="9" customHeight="1" x14ac:dyDescent="0.2">
      <c r="A14" s="246"/>
      <c r="B14" s="246"/>
      <c r="C14" s="246"/>
      <c r="D14" s="246"/>
      <c r="E14" s="16"/>
    </row>
    <row r="15" spans="1:8" ht="20.100000000000001" customHeight="1" x14ac:dyDescent="0.2">
      <c r="A15" s="2" t="s">
        <v>0</v>
      </c>
      <c r="B15" s="2" t="s">
        <v>1</v>
      </c>
      <c r="C15" s="2" t="s">
        <v>2</v>
      </c>
      <c r="D15" s="2" t="s">
        <v>3</v>
      </c>
      <c r="F15" s="321" t="s">
        <v>315</v>
      </c>
      <c r="G15" s="322"/>
      <c r="H15" s="323"/>
    </row>
    <row r="16" spans="1:8" ht="37.5" customHeight="1" thickBot="1" x14ac:dyDescent="0.25">
      <c r="A16" s="102" t="s">
        <v>145</v>
      </c>
      <c r="B16" s="103" t="s">
        <v>23</v>
      </c>
      <c r="C16" s="103" t="s">
        <v>192</v>
      </c>
      <c r="D16" s="103" t="s">
        <v>231</v>
      </c>
      <c r="F16" s="257">
        <v>44742</v>
      </c>
      <c r="G16" s="257">
        <v>44377</v>
      </c>
      <c r="H16" s="257">
        <v>44012</v>
      </c>
    </row>
    <row r="17" spans="1:8" ht="13.5" thickTop="1" x14ac:dyDescent="0.2">
      <c r="A17" s="237"/>
      <c r="B17" s="210"/>
      <c r="C17" s="139"/>
      <c r="D17" s="119">
        <f t="shared" ref="D17:D25" si="0">B17*C17</f>
        <v>0</v>
      </c>
      <c r="F17" s="178"/>
      <c r="G17" s="178"/>
      <c r="H17" s="178"/>
    </row>
    <row r="18" spans="1:8" x14ac:dyDescent="0.2">
      <c r="A18" s="209"/>
      <c r="B18" s="210"/>
      <c r="C18" s="140"/>
      <c r="D18" s="119">
        <f>B18*C18</f>
        <v>0</v>
      </c>
      <c r="F18" s="178"/>
      <c r="G18" s="178"/>
      <c r="H18" s="178"/>
    </row>
    <row r="19" spans="1:8" x14ac:dyDescent="0.2">
      <c r="A19" s="209"/>
      <c r="B19" s="210"/>
      <c r="C19" s="140"/>
      <c r="D19" s="119">
        <f t="shared" si="0"/>
        <v>0</v>
      </c>
      <c r="F19" s="178"/>
      <c r="G19" s="178"/>
      <c r="H19" s="178"/>
    </row>
    <row r="20" spans="1:8" x14ac:dyDescent="0.2">
      <c r="A20" s="209"/>
      <c r="B20" s="210"/>
      <c r="C20" s="140"/>
      <c r="D20" s="119">
        <f t="shared" si="0"/>
        <v>0</v>
      </c>
      <c r="F20" s="178"/>
      <c r="G20" s="178"/>
      <c r="H20" s="178"/>
    </row>
    <row r="21" spans="1:8" x14ac:dyDescent="0.2">
      <c r="A21" s="209"/>
      <c r="B21" s="210"/>
      <c r="C21" s="140"/>
      <c r="D21" s="119">
        <f t="shared" si="0"/>
        <v>0</v>
      </c>
      <c r="F21" s="178"/>
      <c r="G21" s="178"/>
      <c r="H21" s="178"/>
    </row>
    <row r="22" spans="1:8" x14ac:dyDescent="0.2">
      <c r="A22" s="209"/>
      <c r="B22" s="210"/>
      <c r="C22" s="140"/>
      <c r="D22" s="119">
        <f t="shared" si="0"/>
        <v>0</v>
      </c>
      <c r="F22" s="178"/>
      <c r="G22" s="178"/>
      <c r="H22" s="178"/>
    </row>
    <row r="23" spans="1:8" x14ac:dyDescent="0.2">
      <c r="A23" s="209"/>
      <c r="B23" s="210"/>
      <c r="C23" s="140"/>
      <c r="D23" s="119">
        <f t="shared" si="0"/>
        <v>0</v>
      </c>
      <c r="F23" s="178"/>
      <c r="G23" s="178"/>
      <c r="H23" s="178"/>
    </row>
    <row r="24" spans="1:8" x14ac:dyDescent="0.2">
      <c r="A24" s="209"/>
      <c r="B24" s="210"/>
      <c r="C24" s="140"/>
      <c r="D24" s="119">
        <f t="shared" si="0"/>
        <v>0</v>
      </c>
      <c r="F24" s="178"/>
      <c r="G24" s="178"/>
      <c r="H24" s="178"/>
    </row>
    <row r="25" spans="1:8" x14ac:dyDescent="0.2">
      <c r="A25" s="209"/>
      <c r="B25" s="210"/>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27" t="s">
        <v>232</v>
      </c>
      <c r="B28" s="327"/>
      <c r="C28" s="327"/>
      <c r="D28" s="327"/>
    </row>
    <row r="29" spans="1:8" x14ac:dyDescent="0.2">
      <c r="A29" s="340"/>
      <c r="B29" s="341"/>
      <c r="C29" s="341"/>
      <c r="D29" s="341"/>
    </row>
    <row r="30" spans="1:8" x14ac:dyDescent="0.2">
      <c r="A30" s="341"/>
      <c r="B30" s="341"/>
      <c r="C30" s="341"/>
      <c r="D30" s="341"/>
    </row>
    <row r="31" spans="1:8" x14ac:dyDescent="0.2">
      <c r="A31" s="341"/>
      <c r="B31" s="341"/>
      <c r="C31" s="341"/>
      <c r="D31" s="341"/>
    </row>
    <row r="32" spans="1:8" x14ac:dyDescent="0.2">
      <c r="A32" s="341"/>
      <c r="B32" s="341"/>
      <c r="C32" s="341"/>
      <c r="D32" s="341"/>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F15:H15"/>
    <mergeCell ref="A13:D13"/>
    <mergeCell ref="A1:D1"/>
    <mergeCell ref="A2:D2"/>
    <mergeCell ref="A28:D28"/>
    <mergeCell ref="A29:D32"/>
    <mergeCell ref="A9:D9"/>
    <mergeCell ref="A10:D10"/>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49" t="s">
        <v>122</v>
      </c>
      <c r="B25" s="349"/>
      <c r="C25" s="349"/>
      <c r="D25" s="349"/>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27" t="s">
        <v>122</v>
      </c>
      <c r="B26" s="349"/>
      <c r="C26" s="349"/>
      <c r="D26" s="349"/>
    </row>
    <row r="27" spans="1:4" ht="24.75" customHeight="1" x14ac:dyDescent="0.2">
      <c r="A27" s="351" t="s">
        <v>126</v>
      </c>
      <c r="B27" s="351"/>
      <c r="C27" s="351"/>
      <c r="D27" s="351"/>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24" t="s">
        <v>314</v>
      </c>
      <c r="B12" s="324"/>
      <c r="C12" s="324"/>
      <c r="D12" s="324"/>
    </row>
    <row r="13" spans="1:8" ht="20.100000000000001" customHeight="1" x14ac:dyDescent="0.2">
      <c r="A13" s="246"/>
      <c r="B13" s="246"/>
      <c r="C13" s="246"/>
      <c r="D13" s="246"/>
    </row>
    <row r="14" spans="1:8" x14ac:dyDescent="0.2">
      <c r="A14" s="2" t="s">
        <v>0</v>
      </c>
      <c r="B14" s="2" t="s">
        <v>1</v>
      </c>
      <c r="C14" s="2" t="s">
        <v>2</v>
      </c>
      <c r="D14" s="2" t="s">
        <v>3</v>
      </c>
      <c r="F14" s="321" t="s">
        <v>315</v>
      </c>
      <c r="G14" s="322"/>
      <c r="H14" s="323"/>
    </row>
    <row r="15" spans="1:8" ht="51.75" thickBot="1" x14ac:dyDescent="0.25">
      <c r="A15" s="102" t="s">
        <v>55</v>
      </c>
      <c r="B15" s="103" t="s">
        <v>172</v>
      </c>
      <c r="C15" s="103" t="s">
        <v>173</v>
      </c>
      <c r="D15" s="103" t="s">
        <v>176</v>
      </c>
      <c r="E15" s="1"/>
      <c r="F15" s="257">
        <v>44742</v>
      </c>
      <c r="G15" s="257">
        <v>44377</v>
      </c>
      <c r="H15" s="257">
        <v>44377</v>
      </c>
    </row>
    <row r="16" spans="1:8" ht="13.5" thickTop="1" x14ac:dyDescent="0.2">
      <c r="A16" s="240"/>
      <c r="B16" s="213"/>
      <c r="C16" s="142"/>
      <c r="D16" s="119">
        <f>B16*C16</f>
        <v>0</v>
      </c>
      <c r="E16" s="1"/>
      <c r="F16" s="178"/>
      <c r="G16" s="178"/>
      <c r="H16" s="178"/>
    </row>
    <row r="17" spans="1:8" x14ac:dyDescent="0.2">
      <c r="A17" s="238"/>
      <c r="B17" s="214"/>
      <c r="C17" s="144"/>
      <c r="D17" s="118">
        <f>B17*C17</f>
        <v>0</v>
      </c>
      <c r="E17" s="1"/>
      <c r="F17" s="178"/>
      <c r="G17" s="178"/>
      <c r="H17" s="178"/>
    </row>
    <row r="18" spans="1:8" x14ac:dyDescent="0.2">
      <c r="A18" s="238"/>
      <c r="B18" s="212"/>
      <c r="C18" s="137"/>
      <c r="D18" s="118">
        <f>B18*C18</f>
        <v>0</v>
      </c>
      <c r="E18" s="16"/>
      <c r="F18" s="178"/>
      <c r="G18" s="178"/>
      <c r="H18" s="178"/>
    </row>
    <row r="19" spans="1:8" x14ac:dyDescent="0.2">
      <c r="A19" s="239"/>
      <c r="B19" s="212"/>
      <c r="C19" s="137"/>
      <c r="D19" s="118">
        <f>B19*C19</f>
        <v>0</v>
      </c>
      <c r="E19" s="16"/>
      <c r="F19" s="178"/>
      <c r="G19" s="178"/>
      <c r="H19" s="178"/>
    </row>
    <row r="20" spans="1:8" x14ac:dyDescent="0.2">
      <c r="A20" s="239"/>
      <c r="B20" s="212"/>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49" t="s">
        <v>175</v>
      </c>
      <c r="B24" s="349"/>
      <c r="C24" s="349"/>
      <c r="D24" s="349"/>
      <c r="F24" s="58"/>
      <c r="G24" s="58"/>
    </row>
    <row r="25" spans="1:8" x14ac:dyDescent="0.2">
      <c r="A25" s="354"/>
      <c r="B25" s="354"/>
      <c r="C25" s="354"/>
      <c r="D25" s="354"/>
      <c r="E25" s="58"/>
      <c r="F25" s="58"/>
      <c r="G25" s="58"/>
    </row>
    <row r="26" spans="1:8" x14ac:dyDescent="0.2">
      <c r="A26" s="354"/>
      <c r="B26" s="354"/>
      <c r="C26" s="354"/>
      <c r="D26" s="354"/>
      <c r="E26" s="58"/>
      <c r="F26" s="58"/>
      <c r="G26" s="58"/>
    </row>
    <row r="27" spans="1:8" x14ac:dyDescent="0.2">
      <c r="A27" s="354"/>
      <c r="B27" s="354"/>
      <c r="C27" s="354"/>
      <c r="D27" s="354"/>
      <c r="E27" s="58"/>
      <c r="F27" s="60"/>
      <c r="G27" s="60"/>
    </row>
    <row r="28" spans="1:8" x14ac:dyDescent="0.2">
      <c r="A28" s="354"/>
      <c r="B28" s="354"/>
      <c r="C28" s="354"/>
      <c r="D28" s="354"/>
      <c r="E28" s="58"/>
    </row>
    <row r="29" spans="1:8" x14ac:dyDescent="0.2">
      <c r="A29" s="354"/>
      <c r="B29" s="354"/>
      <c r="C29" s="354"/>
      <c r="D29" s="354"/>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showWhiteSpace="0" zoomScale="106" zoomScaleNormal="106"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7109375" bestFit="1" customWidth="1"/>
    <col min="28" max="28" width="10.85546875" bestFit="1" customWidth="1"/>
  </cols>
  <sheetData>
    <row r="1" spans="2:28" x14ac:dyDescent="0.2">
      <c r="B1" s="318" t="s">
        <v>324</v>
      </c>
      <c r="C1" s="318"/>
      <c r="D1" s="318"/>
      <c r="E1" s="318"/>
      <c r="AA1" s="39" t="s">
        <v>383</v>
      </c>
      <c r="AB1" s="39" t="s">
        <v>384</v>
      </c>
    </row>
    <row r="2" spans="2:28" x14ac:dyDescent="0.2">
      <c r="B2" s="318" t="str">
        <f>Summary!A2</f>
        <v>ANNUAL PERIOD</v>
      </c>
      <c r="C2" s="318"/>
      <c r="D2" s="318"/>
      <c r="E2" s="318"/>
      <c r="AA2" s="166" t="s">
        <v>339</v>
      </c>
      <c r="AB2" s="11">
        <v>68835</v>
      </c>
    </row>
    <row r="3" spans="2:28" x14ac:dyDescent="0.2">
      <c r="B3" s="3" t="str">
        <f>Summary!A4</f>
        <v>CASE MANAGEMENT</v>
      </c>
      <c r="C3" s="4"/>
      <c r="D3" s="4"/>
      <c r="E3" s="4"/>
      <c r="AA3" s="166" t="s">
        <v>341</v>
      </c>
      <c r="AB3" s="11">
        <v>57600</v>
      </c>
    </row>
    <row r="4" spans="2:28" x14ac:dyDescent="0.2">
      <c r="B4" s="3"/>
      <c r="C4" s="4"/>
      <c r="D4" s="4"/>
      <c r="E4" s="4"/>
      <c r="AA4" s="166" t="s">
        <v>347</v>
      </c>
      <c r="AB4" s="11">
        <v>50000</v>
      </c>
    </row>
    <row r="5" spans="2:28" x14ac:dyDescent="0.2">
      <c r="B5" s="5" t="s">
        <v>323</v>
      </c>
      <c r="C5" s="4"/>
      <c r="D5" s="4"/>
      <c r="E5" s="4"/>
      <c r="AA5" s="166" t="s">
        <v>353</v>
      </c>
      <c r="AB5" s="11">
        <v>50000</v>
      </c>
    </row>
    <row r="6" spans="2:28" x14ac:dyDescent="0.2">
      <c r="AA6" s="166" t="s">
        <v>334</v>
      </c>
      <c r="AB6" s="11">
        <v>37440</v>
      </c>
    </row>
    <row r="7" spans="2:28" x14ac:dyDescent="0.2">
      <c r="B7" s="166" t="s">
        <v>300</v>
      </c>
      <c r="AA7" s="166" t="s">
        <v>284</v>
      </c>
      <c r="AB7" s="11">
        <v>31200</v>
      </c>
    </row>
    <row r="8" spans="2:28" x14ac:dyDescent="0.2">
      <c r="B8" s="166" t="s">
        <v>301</v>
      </c>
    </row>
    <row r="9" spans="2:28" x14ac:dyDescent="0.2">
      <c r="B9" s="174" t="s">
        <v>385</v>
      </c>
    </row>
    <row r="10" spans="2:28" x14ac:dyDescent="0.2">
      <c r="B10" s="166" t="s">
        <v>386</v>
      </c>
      <c r="D10" s="269"/>
      <c r="E10" s="269"/>
      <c r="F10" s="269"/>
      <c r="G10" s="269"/>
      <c r="H10" s="269"/>
    </row>
    <row r="11" spans="2:28" x14ac:dyDescent="0.2">
      <c r="B11" s="166" t="s">
        <v>387</v>
      </c>
      <c r="D11" s="269"/>
      <c r="E11" s="269"/>
      <c r="F11" s="269"/>
      <c r="G11" s="269"/>
      <c r="H11" s="269"/>
    </row>
    <row r="12" spans="2:28" ht="13.5" thickBot="1" x14ac:dyDescent="0.25">
      <c r="D12" s="270"/>
      <c r="E12" s="270"/>
      <c r="F12" s="270"/>
      <c r="G12" s="270"/>
      <c r="H12" s="270"/>
    </row>
    <row r="13" spans="2:28" ht="14.25" thickTop="1" thickBot="1" x14ac:dyDescent="0.25">
      <c r="B13" s="275" t="s">
        <v>0</v>
      </c>
      <c r="C13" s="256" t="s">
        <v>1</v>
      </c>
      <c r="D13" s="255" t="s">
        <v>2</v>
      </c>
      <c r="E13" s="256" t="s">
        <v>3</v>
      </c>
      <c r="F13" s="256" t="s">
        <v>199</v>
      </c>
      <c r="G13" s="270"/>
      <c r="H13" s="270"/>
    </row>
    <row r="14" spans="2:28" ht="15" customHeight="1" thickTop="1" x14ac:dyDescent="0.2">
      <c r="B14" s="319" t="s">
        <v>202</v>
      </c>
      <c r="C14" s="319"/>
      <c r="D14" s="319"/>
      <c r="E14" s="319"/>
      <c r="F14" s="319"/>
      <c r="G14" s="266"/>
      <c r="H14" s="266"/>
    </row>
    <row r="15" spans="2:28" ht="15" customHeight="1" x14ac:dyDescent="0.2">
      <c r="B15" s="320" t="s">
        <v>388</v>
      </c>
      <c r="C15" s="320"/>
      <c r="D15" s="320"/>
      <c r="E15" s="320"/>
      <c r="F15" s="266"/>
      <c r="G15" s="266"/>
      <c r="H15" s="266"/>
    </row>
    <row r="16" spans="2:28" ht="15" customHeight="1" x14ac:dyDescent="0.2">
      <c r="B16" s="320" t="s">
        <v>389</v>
      </c>
      <c r="C16" s="320"/>
      <c r="D16" s="320"/>
      <c r="E16" s="320"/>
      <c r="F16" s="320"/>
      <c r="G16" s="266"/>
      <c r="H16" s="276"/>
    </row>
    <row r="17" spans="1:8" ht="15" customHeight="1" x14ac:dyDescent="0.2">
      <c r="B17" s="277" t="s">
        <v>390</v>
      </c>
      <c r="C17" s="277"/>
      <c r="D17" s="277"/>
      <c r="E17" s="277"/>
      <c r="F17" s="277"/>
      <c r="G17" s="266"/>
      <c r="H17" s="276"/>
    </row>
    <row r="18" spans="1:8" ht="15" customHeight="1" x14ac:dyDescent="0.2">
      <c r="B18" s="267" t="s">
        <v>391</v>
      </c>
      <c r="C18" s="267"/>
      <c r="D18" s="267"/>
      <c r="E18" s="267"/>
      <c r="F18" s="266"/>
      <c r="G18" s="266"/>
      <c r="H18" s="276"/>
    </row>
    <row r="19" spans="1:8" ht="15" customHeight="1" x14ac:dyDescent="0.2">
      <c r="B19" s="277" t="s">
        <v>392</v>
      </c>
      <c r="C19" s="277"/>
      <c r="D19" s="277"/>
      <c r="E19" s="277"/>
      <c r="F19" s="277"/>
      <c r="G19" s="266"/>
      <c r="H19" s="266"/>
    </row>
    <row r="20" spans="1:8" ht="15" customHeight="1" x14ac:dyDescent="0.2">
      <c r="B20" s="277" t="s">
        <v>393</v>
      </c>
      <c r="C20" s="277"/>
      <c r="D20" s="277"/>
      <c r="E20" s="277"/>
      <c r="F20" s="277"/>
      <c r="G20" s="266"/>
      <c r="H20" s="266"/>
    </row>
    <row r="21" spans="1:8" s="66" customFormat="1" x14ac:dyDescent="0.2">
      <c r="B21" s="317"/>
      <c r="C21" s="317"/>
      <c r="D21" s="317"/>
      <c r="E21" s="317"/>
      <c r="F21" s="278"/>
      <c r="G21" s="278"/>
      <c r="H21" s="278"/>
    </row>
    <row r="22" spans="1:8" x14ac:dyDescent="0.2">
      <c r="B22" s="317"/>
      <c r="C22" s="317"/>
      <c r="D22" s="317"/>
      <c r="E22" s="317"/>
      <c r="F22" s="278"/>
      <c r="G22" s="99"/>
      <c r="H22" s="99"/>
    </row>
    <row r="23" spans="1:8" ht="13.5" thickBot="1" x14ac:dyDescent="0.25">
      <c r="B23" s="14"/>
      <c r="C23" s="14"/>
      <c r="D23" s="289"/>
      <c r="E23" s="274"/>
      <c r="F23" s="274"/>
      <c r="G23" s="274"/>
      <c r="H23" s="274"/>
    </row>
    <row r="24" spans="1:8" ht="13.5" thickTop="1" x14ac:dyDescent="0.2">
      <c r="A24" t="s">
        <v>333</v>
      </c>
      <c r="B24" s="279" t="s">
        <v>0</v>
      </c>
      <c r="C24" s="280" t="s">
        <v>1</v>
      </c>
      <c r="D24" s="280" t="s">
        <v>2</v>
      </c>
      <c r="E24" s="280" t="s">
        <v>3</v>
      </c>
      <c r="F24" s="280" t="s">
        <v>199</v>
      </c>
      <c r="G24" s="280" t="s">
        <v>200</v>
      </c>
      <c r="H24" s="280" t="s">
        <v>201</v>
      </c>
    </row>
    <row r="25" spans="1:8" ht="51" x14ac:dyDescent="0.2">
      <c r="B25" s="271" t="s">
        <v>298</v>
      </c>
      <c r="C25" s="271" t="s">
        <v>283</v>
      </c>
      <c r="D25" s="271" t="s">
        <v>159</v>
      </c>
      <c r="E25" s="271" t="s">
        <v>302</v>
      </c>
      <c r="F25" s="271" t="s">
        <v>303</v>
      </c>
      <c r="G25" s="271" t="s">
        <v>307</v>
      </c>
      <c r="H25" s="271" t="s">
        <v>309</v>
      </c>
    </row>
    <row r="26" spans="1:8" x14ac:dyDescent="0.2">
      <c r="A26" s="281" t="s">
        <v>382</v>
      </c>
      <c r="B26" s="268" t="s">
        <v>279</v>
      </c>
      <c r="C26" s="281" t="s">
        <v>338</v>
      </c>
      <c r="D26" s="282" t="s">
        <v>339</v>
      </c>
      <c r="E26" s="283">
        <f>IFERROR(VLOOKUP(D26,$AA$1:$AB$7,2,0)," ")</f>
        <v>68835</v>
      </c>
      <c r="F26" s="284">
        <v>1</v>
      </c>
      <c r="G26" s="273"/>
      <c r="H26" s="287">
        <f t="shared" ref="H26:H68" si="0">IFERROR(E26*F26+G26," ")</f>
        <v>68835</v>
      </c>
    </row>
    <row r="27" spans="1:8" x14ac:dyDescent="0.2">
      <c r="A27" s="281" t="s">
        <v>382</v>
      </c>
      <c r="B27" s="268" t="s">
        <v>279</v>
      </c>
      <c r="C27" s="281" t="s">
        <v>340</v>
      </c>
      <c r="D27" s="282" t="s">
        <v>341</v>
      </c>
      <c r="E27" s="283">
        <f t="shared" ref="E27:E68" si="1">IFERROR(VLOOKUP(D27,$AA$1:$AB$7,2,0)," ")</f>
        <v>57600</v>
      </c>
      <c r="F27" s="284">
        <v>1</v>
      </c>
      <c r="G27" s="273"/>
      <c r="H27" s="287">
        <f t="shared" si="0"/>
        <v>57600</v>
      </c>
    </row>
    <row r="28" spans="1:8" x14ac:dyDescent="0.2">
      <c r="A28" s="281" t="s">
        <v>382</v>
      </c>
      <c r="B28" s="268" t="s">
        <v>279</v>
      </c>
      <c r="C28" s="281" t="s">
        <v>342</v>
      </c>
      <c r="D28" s="282" t="s">
        <v>341</v>
      </c>
      <c r="E28" s="283">
        <f t="shared" si="1"/>
        <v>57600</v>
      </c>
      <c r="F28" s="284">
        <v>1</v>
      </c>
      <c r="G28" s="273"/>
      <c r="H28" s="287">
        <f t="shared" si="0"/>
        <v>57600</v>
      </c>
    </row>
    <row r="29" spans="1:8" x14ac:dyDescent="0.2">
      <c r="A29" s="281" t="s">
        <v>382</v>
      </c>
      <c r="B29" s="268" t="s">
        <v>279</v>
      </c>
      <c r="C29" s="281" t="s">
        <v>343</v>
      </c>
      <c r="D29" s="282" t="s">
        <v>341</v>
      </c>
      <c r="E29" s="283">
        <f t="shared" si="1"/>
        <v>57600</v>
      </c>
      <c r="F29" s="284">
        <v>1</v>
      </c>
      <c r="G29" s="273"/>
      <c r="H29" s="287">
        <f t="shared" si="0"/>
        <v>57600</v>
      </c>
    </row>
    <row r="30" spans="1:8" x14ac:dyDescent="0.2">
      <c r="A30" s="281" t="s">
        <v>382</v>
      </c>
      <c r="B30" s="268" t="s">
        <v>279</v>
      </c>
      <c r="C30" s="281" t="s">
        <v>344</v>
      </c>
      <c r="D30" s="282" t="s">
        <v>341</v>
      </c>
      <c r="E30" s="283">
        <f t="shared" si="1"/>
        <v>57600</v>
      </c>
      <c r="F30" s="284">
        <v>1</v>
      </c>
      <c r="G30" s="273"/>
      <c r="H30" s="287">
        <f t="shared" si="0"/>
        <v>57600</v>
      </c>
    </row>
    <row r="31" spans="1:8" x14ac:dyDescent="0.2">
      <c r="A31" s="281" t="s">
        <v>382</v>
      </c>
      <c r="B31" s="268" t="s">
        <v>279</v>
      </c>
      <c r="C31" s="281" t="s">
        <v>345</v>
      </c>
      <c r="D31" s="282" t="s">
        <v>341</v>
      </c>
      <c r="E31" s="283">
        <f t="shared" si="1"/>
        <v>57600</v>
      </c>
      <c r="F31" s="284">
        <v>1</v>
      </c>
      <c r="G31" s="273"/>
      <c r="H31" s="287">
        <f t="shared" si="0"/>
        <v>57600</v>
      </c>
    </row>
    <row r="32" spans="1:8" x14ac:dyDescent="0.2">
      <c r="A32" s="281" t="s">
        <v>382</v>
      </c>
      <c r="B32" s="268" t="s">
        <v>279</v>
      </c>
      <c r="C32" s="281" t="s">
        <v>346</v>
      </c>
      <c r="D32" s="282" t="s">
        <v>347</v>
      </c>
      <c r="E32" s="283">
        <f t="shared" si="1"/>
        <v>50000</v>
      </c>
      <c r="F32" s="284">
        <v>1</v>
      </c>
      <c r="G32" s="273"/>
      <c r="H32" s="287">
        <f t="shared" si="0"/>
        <v>50000</v>
      </c>
    </row>
    <row r="33" spans="1:8" x14ac:dyDescent="0.2">
      <c r="A33" s="281" t="s">
        <v>382</v>
      </c>
      <c r="B33" s="268" t="s">
        <v>279</v>
      </c>
      <c r="C33" s="281" t="s">
        <v>348</v>
      </c>
      <c r="D33" s="282" t="s">
        <v>347</v>
      </c>
      <c r="E33" s="283">
        <f t="shared" si="1"/>
        <v>50000</v>
      </c>
      <c r="F33" s="284">
        <v>1</v>
      </c>
      <c r="G33" s="273"/>
      <c r="H33" s="287">
        <f t="shared" si="0"/>
        <v>50000</v>
      </c>
    </row>
    <row r="34" spans="1:8" x14ac:dyDescent="0.2">
      <c r="A34" s="281" t="s">
        <v>382</v>
      </c>
      <c r="B34" s="268" t="s">
        <v>279</v>
      </c>
      <c r="C34" s="281" t="s">
        <v>349</v>
      </c>
      <c r="D34" s="282" t="s">
        <v>347</v>
      </c>
      <c r="E34" s="283">
        <f t="shared" si="1"/>
        <v>50000</v>
      </c>
      <c r="F34" s="284">
        <v>1</v>
      </c>
      <c r="G34" s="273"/>
      <c r="H34" s="287">
        <f t="shared" si="0"/>
        <v>50000</v>
      </c>
    </row>
    <row r="35" spans="1:8" x14ac:dyDescent="0.2">
      <c r="A35" s="281" t="s">
        <v>382</v>
      </c>
      <c r="B35" s="268" t="s">
        <v>279</v>
      </c>
      <c r="C35" s="281" t="s">
        <v>350</v>
      </c>
      <c r="D35" s="282" t="s">
        <v>347</v>
      </c>
      <c r="E35" s="283">
        <f t="shared" si="1"/>
        <v>50000</v>
      </c>
      <c r="F35" s="284">
        <v>1</v>
      </c>
      <c r="G35" s="273"/>
      <c r="H35" s="287">
        <f t="shared" si="0"/>
        <v>50000</v>
      </c>
    </row>
    <row r="36" spans="1:8" x14ac:dyDescent="0.2">
      <c r="A36" s="281" t="s">
        <v>382</v>
      </c>
      <c r="B36" s="268" t="s">
        <v>279</v>
      </c>
      <c r="C36" s="281" t="s">
        <v>351</v>
      </c>
      <c r="D36" s="282" t="s">
        <v>347</v>
      </c>
      <c r="E36" s="283">
        <f t="shared" si="1"/>
        <v>50000</v>
      </c>
      <c r="F36" s="284">
        <v>1</v>
      </c>
      <c r="G36" s="273"/>
      <c r="H36" s="287">
        <f t="shared" si="0"/>
        <v>50000</v>
      </c>
    </row>
    <row r="37" spans="1:8" x14ac:dyDescent="0.2">
      <c r="A37" s="281" t="s">
        <v>382</v>
      </c>
      <c r="B37" s="268" t="s">
        <v>279</v>
      </c>
      <c r="C37" s="281" t="s">
        <v>352</v>
      </c>
      <c r="D37" s="282" t="s">
        <v>353</v>
      </c>
      <c r="E37" s="283">
        <f t="shared" si="1"/>
        <v>50000</v>
      </c>
      <c r="F37" s="284">
        <v>1</v>
      </c>
      <c r="G37" s="273"/>
      <c r="H37" s="287">
        <f t="shared" si="0"/>
        <v>50000</v>
      </c>
    </row>
    <row r="38" spans="1:8" x14ac:dyDescent="0.2">
      <c r="A38" s="281" t="s">
        <v>382</v>
      </c>
      <c r="B38" s="268" t="s">
        <v>279</v>
      </c>
      <c r="C38" s="281" t="s">
        <v>354</v>
      </c>
      <c r="D38" s="282" t="s">
        <v>353</v>
      </c>
      <c r="E38" s="283">
        <f t="shared" si="1"/>
        <v>50000</v>
      </c>
      <c r="F38" s="284">
        <v>1</v>
      </c>
      <c r="G38" s="273"/>
      <c r="H38" s="287">
        <f t="shared" si="0"/>
        <v>50000</v>
      </c>
    </row>
    <row r="39" spans="1:8" x14ac:dyDescent="0.2">
      <c r="A39" s="281" t="s">
        <v>382</v>
      </c>
      <c r="B39" s="268" t="s">
        <v>279</v>
      </c>
      <c r="C39" s="281" t="s">
        <v>355</v>
      </c>
      <c r="D39" s="282" t="s">
        <v>353</v>
      </c>
      <c r="E39" s="283">
        <f t="shared" si="1"/>
        <v>50000</v>
      </c>
      <c r="F39" s="284">
        <v>1</v>
      </c>
      <c r="G39" s="273"/>
      <c r="H39" s="287">
        <f t="shared" si="0"/>
        <v>50000</v>
      </c>
    </row>
    <row r="40" spans="1:8" x14ac:dyDescent="0.2">
      <c r="A40" s="281" t="s">
        <v>382</v>
      </c>
      <c r="B40" s="268" t="s">
        <v>279</v>
      </c>
      <c r="C40" s="281" t="s">
        <v>356</v>
      </c>
      <c r="D40" s="282" t="s">
        <v>353</v>
      </c>
      <c r="E40" s="283">
        <f t="shared" si="1"/>
        <v>50000</v>
      </c>
      <c r="F40" s="284">
        <v>1</v>
      </c>
      <c r="G40" s="273"/>
      <c r="H40" s="287">
        <f t="shared" si="0"/>
        <v>50000</v>
      </c>
    </row>
    <row r="41" spans="1:8" x14ac:dyDescent="0.2">
      <c r="A41" s="281" t="s">
        <v>382</v>
      </c>
      <c r="B41" s="268" t="s">
        <v>279</v>
      </c>
      <c r="C41" s="281" t="s">
        <v>357</v>
      </c>
      <c r="D41" s="282" t="s">
        <v>353</v>
      </c>
      <c r="E41" s="283">
        <f t="shared" si="1"/>
        <v>50000</v>
      </c>
      <c r="F41" s="284">
        <v>1</v>
      </c>
      <c r="G41" s="273"/>
      <c r="H41" s="287">
        <f t="shared" si="0"/>
        <v>50000</v>
      </c>
    </row>
    <row r="42" spans="1:8" x14ac:dyDescent="0.2">
      <c r="A42" s="281" t="s">
        <v>382</v>
      </c>
      <c r="B42" s="268" t="s">
        <v>279</v>
      </c>
      <c r="C42" s="281" t="s">
        <v>358</v>
      </c>
      <c r="D42" s="282" t="s">
        <v>353</v>
      </c>
      <c r="E42" s="283">
        <f t="shared" si="1"/>
        <v>50000</v>
      </c>
      <c r="F42" s="284">
        <v>1</v>
      </c>
      <c r="G42" s="273"/>
      <c r="H42" s="287">
        <f t="shared" si="0"/>
        <v>50000</v>
      </c>
    </row>
    <row r="43" spans="1:8" x14ac:dyDescent="0.2">
      <c r="A43" s="281" t="s">
        <v>382</v>
      </c>
      <c r="B43" s="268" t="s">
        <v>279</v>
      </c>
      <c r="C43" s="281" t="s">
        <v>359</v>
      </c>
      <c r="D43" s="282" t="s">
        <v>353</v>
      </c>
      <c r="E43" s="283">
        <f t="shared" si="1"/>
        <v>50000</v>
      </c>
      <c r="F43" s="284">
        <v>1</v>
      </c>
      <c r="G43" s="273"/>
      <c r="H43" s="287">
        <f t="shared" si="0"/>
        <v>50000</v>
      </c>
    </row>
    <row r="44" spans="1:8" x14ac:dyDescent="0.2">
      <c r="A44" s="281" t="s">
        <v>382</v>
      </c>
      <c r="B44" s="268" t="s">
        <v>279</v>
      </c>
      <c r="C44" s="281" t="s">
        <v>360</v>
      </c>
      <c r="D44" s="282" t="s">
        <v>353</v>
      </c>
      <c r="E44" s="283">
        <f t="shared" si="1"/>
        <v>50000</v>
      </c>
      <c r="F44" s="284">
        <v>1</v>
      </c>
      <c r="G44" s="273"/>
      <c r="H44" s="287">
        <f t="shared" si="0"/>
        <v>50000</v>
      </c>
    </row>
    <row r="45" spans="1:8" x14ac:dyDescent="0.2">
      <c r="A45" s="281" t="s">
        <v>382</v>
      </c>
      <c r="B45" s="268" t="s">
        <v>279</v>
      </c>
      <c r="C45" s="281" t="s">
        <v>361</v>
      </c>
      <c r="D45" s="282" t="s">
        <v>353</v>
      </c>
      <c r="E45" s="283">
        <f t="shared" si="1"/>
        <v>50000</v>
      </c>
      <c r="F45" s="284">
        <v>1</v>
      </c>
      <c r="G45" s="273"/>
      <c r="H45" s="287">
        <f t="shared" si="0"/>
        <v>50000</v>
      </c>
    </row>
    <row r="46" spans="1:8" x14ac:dyDescent="0.2">
      <c r="A46" s="281" t="s">
        <v>382</v>
      </c>
      <c r="B46" s="268" t="s">
        <v>279</v>
      </c>
      <c r="C46" s="281" t="s">
        <v>362</v>
      </c>
      <c r="D46" s="282" t="s">
        <v>353</v>
      </c>
      <c r="E46" s="283">
        <f t="shared" si="1"/>
        <v>50000</v>
      </c>
      <c r="F46" s="284">
        <v>1</v>
      </c>
      <c r="G46" s="273"/>
      <c r="H46" s="287">
        <f t="shared" si="0"/>
        <v>50000</v>
      </c>
    </row>
    <row r="47" spans="1:8" x14ac:dyDescent="0.2">
      <c r="A47" s="281" t="s">
        <v>382</v>
      </c>
      <c r="B47" s="268" t="s">
        <v>279</v>
      </c>
      <c r="C47" s="281" t="s">
        <v>363</v>
      </c>
      <c r="D47" s="282" t="s">
        <v>353</v>
      </c>
      <c r="E47" s="283">
        <f t="shared" si="1"/>
        <v>50000</v>
      </c>
      <c r="F47" s="284">
        <v>1</v>
      </c>
      <c r="G47" s="273"/>
      <c r="H47" s="287">
        <f t="shared" si="0"/>
        <v>50000</v>
      </c>
    </row>
    <row r="48" spans="1:8" x14ac:dyDescent="0.2">
      <c r="A48" s="281" t="s">
        <v>382</v>
      </c>
      <c r="B48" s="268" t="s">
        <v>279</v>
      </c>
      <c r="C48" s="281" t="s">
        <v>364</v>
      </c>
      <c r="D48" s="282" t="s">
        <v>353</v>
      </c>
      <c r="E48" s="283">
        <f t="shared" si="1"/>
        <v>50000</v>
      </c>
      <c r="F48" s="284">
        <v>1</v>
      </c>
      <c r="G48" s="273"/>
      <c r="H48" s="287">
        <f t="shared" si="0"/>
        <v>50000</v>
      </c>
    </row>
    <row r="49" spans="1:8" x14ac:dyDescent="0.2">
      <c r="A49" s="281" t="s">
        <v>382</v>
      </c>
      <c r="B49" s="268" t="s">
        <v>279</v>
      </c>
      <c r="C49" s="281" t="s">
        <v>365</v>
      </c>
      <c r="D49" s="282" t="s">
        <v>353</v>
      </c>
      <c r="E49" s="283">
        <f t="shared" si="1"/>
        <v>50000</v>
      </c>
      <c r="F49" s="284">
        <v>1</v>
      </c>
      <c r="G49" s="273"/>
      <c r="H49" s="287">
        <f t="shared" si="0"/>
        <v>50000</v>
      </c>
    </row>
    <row r="50" spans="1:8" x14ac:dyDescent="0.2">
      <c r="A50" s="281" t="s">
        <v>382</v>
      </c>
      <c r="B50" s="268" t="s">
        <v>279</v>
      </c>
      <c r="C50" s="281" t="s">
        <v>366</v>
      </c>
      <c r="D50" s="282" t="s">
        <v>353</v>
      </c>
      <c r="E50" s="283">
        <f t="shared" si="1"/>
        <v>50000</v>
      </c>
      <c r="F50" s="284">
        <v>1</v>
      </c>
      <c r="G50" s="273"/>
      <c r="H50" s="287">
        <f t="shared" si="0"/>
        <v>50000</v>
      </c>
    </row>
    <row r="51" spans="1:8" x14ac:dyDescent="0.2">
      <c r="A51" s="281" t="s">
        <v>382</v>
      </c>
      <c r="B51" s="268" t="s">
        <v>279</v>
      </c>
      <c r="C51" s="281" t="s">
        <v>367</v>
      </c>
      <c r="D51" s="282" t="s">
        <v>353</v>
      </c>
      <c r="E51" s="283">
        <f t="shared" si="1"/>
        <v>50000</v>
      </c>
      <c r="F51" s="284">
        <v>1</v>
      </c>
      <c r="G51" s="273"/>
      <c r="H51" s="287">
        <f t="shared" si="0"/>
        <v>50000</v>
      </c>
    </row>
    <row r="52" spans="1:8" x14ac:dyDescent="0.2">
      <c r="A52" s="281" t="s">
        <v>382</v>
      </c>
      <c r="B52" s="268" t="s">
        <v>279</v>
      </c>
      <c r="C52" s="281" t="s">
        <v>368</v>
      </c>
      <c r="D52" s="282" t="s">
        <v>353</v>
      </c>
      <c r="E52" s="283">
        <f t="shared" si="1"/>
        <v>50000</v>
      </c>
      <c r="F52" s="284">
        <v>1</v>
      </c>
      <c r="G52" s="273"/>
      <c r="H52" s="287">
        <f t="shared" si="0"/>
        <v>50000</v>
      </c>
    </row>
    <row r="53" spans="1:8" x14ac:dyDescent="0.2">
      <c r="A53" s="281" t="s">
        <v>382</v>
      </c>
      <c r="B53" s="268" t="s">
        <v>279</v>
      </c>
      <c r="C53" s="281" t="s">
        <v>369</v>
      </c>
      <c r="D53" s="282" t="s">
        <v>353</v>
      </c>
      <c r="E53" s="283">
        <f t="shared" si="1"/>
        <v>50000</v>
      </c>
      <c r="F53" s="284">
        <v>1</v>
      </c>
      <c r="G53" s="273"/>
      <c r="H53" s="287">
        <f t="shared" si="0"/>
        <v>50000</v>
      </c>
    </row>
    <row r="54" spans="1:8" x14ac:dyDescent="0.2">
      <c r="A54" s="281" t="s">
        <v>382</v>
      </c>
      <c r="B54" s="268" t="s">
        <v>279</v>
      </c>
      <c r="C54" s="281" t="s">
        <v>370</v>
      </c>
      <c r="D54" s="282" t="s">
        <v>353</v>
      </c>
      <c r="E54" s="283">
        <f t="shared" si="1"/>
        <v>50000</v>
      </c>
      <c r="F54" s="284">
        <v>1</v>
      </c>
      <c r="G54" s="273"/>
      <c r="H54" s="287">
        <f t="shared" si="0"/>
        <v>50000</v>
      </c>
    </row>
    <row r="55" spans="1:8" x14ac:dyDescent="0.2">
      <c r="A55" s="281" t="s">
        <v>382</v>
      </c>
      <c r="B55" s="268" t="s">
        <v>279</v>
      </c>
      <c r="C55" s="281" t="s">
        <v>371</v>
      </c>
      <c r="D55" s="282" t="s">
        <v>353</v>
      </c>
      <c r="E55" s="283">
        <f t="shared" si="1"/>
        <v>50000</v>
      </c>
      <c r="F55" s="284">
        <v>1</v>
      </c>
      <c r="G55" s="273"/>
      <c r="H55" s="287">
        <f t="shared" si="0"/>
        <v>50000</v>
      </c>
    </row>
    <row r="56" spans="1:8" x14ac:dyDescent="0.2">
      <c r="A56" s="281" t="s">
        <v>382</v>
      </c>
      <c r="B56" s="268" t="s">
        <v>279</v>
      </c>
      <c r="C56" s="281" t="s">
        <v>372</v>
      </c>
      <c r="D56" s="282" t="s">
        <v>353</v>
      </c>
      <c r="E56" s="283">
        <f t="shared" si="1"/>
        <v>50000</v>
      </c>
      <c r="F56" s="284">
        <v>1</v>
      </c>
      <c r="G56" s="273"/>
      <c r="H56" s="287">
        <f t="shared" si="0"/>
        <v>50000</v>
      </c>
    </row>
    <row r="57" spans="1:8" x14ac:dyDescent="0.2">
      <c r="A57" s="281" t="s">
        <v>382</v>
      </c>
      <c r="B57" s="268" t="s">
        <v>279</v>
      </c>
      <c r="C57" s="281" t="s">
        <v>373</v>
      </c>
      <c r="D57" s="282" t="s">
        <v>353</v>
      </c>
      <c r="E57" s="283">
        <f t="shared" si="1"/>
        <v>50000</v>
      </c>
      <c r="F57" s="284">
        <v>1</v>
      </c>
      <c r="G57" s="273"/>
      <c r="H57" s="287">
        <f t="shared" si="0"/>
        <v>50000</v>
      </c>
    </row>
    <row r="58" spans="1:8" x14ac:dyDescent="0.2">
      <c r="A58" s="281" t="s">
        <v>382</v>
      </c>
      <c r="B58" s="268" t="s">
        <v>279</v>
      </c>
      <c r="C58" s="281" t="s">
        <v>374</v>
      </c>
      <c r="D58" s="282" t="s">
        <v>353</v>
      </c>
      <c r="E58" s="283">
        <f t="shared" si="1"/>
        <v>50000</v>
      </c>
      <c r="F58" s="284">
        <v>1</v>
      </c>
      <c r="G58" s="273"/>
      <c r="H58" s="287">
        <f t="shared" si="0"/>
        <v>50000</v>
      </c>
    </row>
    <row r="59" spans="1:8" x14ac:dyDescent="0.2">
      <c r="A59" s="281" t="s">
        <v>382</v>
      </c>
      <c r="B59" s="268" t="s">
        <v>279</v>
      </c>
      <c r="C59" s="281" t="s">
        <v>375</v>
      </c>
      <c r="D59" s="282" t="s">
        <v>353</v>
      </c>
      <c r="E59" s="283">
        <f t="shared" si="1"/>
        <v>50000</v>
      </c>
      <c r="F59" s="284">
        <v>1</v>
      </c>
      <c r="G59" s="273"/>
      <c r="H59" s="287">
        <f t="shared" si="0"/>
        <v>50000</v>
      </c>
    </row>
    <row r="60" spans="1:8" x14ac:dyDescent="0.2">
      <c r="A60" s="281" t="s">
        <v>382</v>
      </c>
      <c r="B60" s="268" t="s">
        <v>279</v>
      </c>
      <c r="C60" s="281" t="s">
        <v>376</v>
      </c>
      <c r="D60" s="282" t="s">
        <v>334</v>
      </c>
      <c r="E60" s="283">
        <f t="shared" si="1"/>
        <v>37440</v>
      </c>
      <c r="F60" s="284">
        <v>1</v>
      </c>
      <c r="G60" s="273"/>
      <c r="H60" s="287">
        <f t="shared" si="0"/>
        <v>37440</v>
      </c>
    </row>
    <row r="61" spans="1:8" x14ac:dyDescent="0.2">
      <c r="A61" s="281" t="s">
        <v>382</v>
      </c>
      <c r="B61" s="268" t="s">
        <v>279</v>
      </c>
      <c r="C61" s="281" t="s">
        <v>377</v>
      </c>
      <c r="D61" s="282" t="s">
        <v>334</v>
      </c>
      <c r="E61" s="283">
        <f t="shared" si="1"/>
        <v>37440</v>
      </c>
      <c r="F61" s="284">
        <v>1</v>
      </c>
      <c r="G61" s="273"/>
      <c r="H61" s="287">
        <f t="shared" si="0"/>
        <v>37440</v>
      </c>
    </row>
    <row r="62" spans="1:8" x14ac:dyDescent="0.2">
      <c r="A62" s="281" t="s">
        <v>382</v>
      </c>
      <c r="B62" s="268" t="s">
        <v>279</v>
      </c>
      <c r="C62" s="281" t="s">
        <v>378</v>
      </c>
      <c r="D62" s="282" t="s">
        <v>334</v>
      </c>
      <c r="E62" s="283">
        <f t="shared" si="1"/>
        <v>37440</v>
      </c>
      <c r="F62" s="284">
        <v>1</v>
      </c>
      <c r="G62" s="273"/>
      <c r="H62" s="287">
        <f t="shared" si="0"/>
        <v>37440</v>
      </c>
    </row>
    <row r="63" spans="1:8" x14ac:dyDescent="0.2">
      <c r="A63" s="281" t="s">
        <v>382</v>
      </c>
      <c r="B63" s="268" t="s">
        <v>279</v>
      </c>
      <c r="C63" s="281" t="s">
        <v>379</v>
      </c>
      <c r="D63" s="282" t="s">
        <v>334</v>
      </c>
      <c r="E63" s="283">
        <f t="shared" si="1"/>
        <v>37440</v>
      </c>
      <c r="F63" s="284">
        <v>1</v>
      </c>
      <c r="G63" s="273"/>
      <c r="H63" s="287">
        <f t="shared" si="0"/>
        <v>37440</v>
      </c>
    </row>
    <row r="64" spans="1:8" x14ac:dyDescent="0.2">
      <c r="A64" s="281" t="s">
        <v>382</v>
      </c>
      <c r="B64" s="268" t="s">
        <v>279</v>
      </c>
      <c r="C64" s="281" t="s">
        <v>380</v>
      </c>
      <c r="D64" s="282" t="s">
        <v>334</v>
      </c>
      <c r="E64" s="283">
        <f t="shared" si="1"/>
        <v>37440</v>
      </c>
      <c r="F64" s="284">
        <v>1</v>
      </c>
      <c r="G64" s="273"/>
      <c r="H64" s="287">
        <f t="shared" si="0"/>
        <v>37440</v>
      </c>
    </row>
    <row r="65" spans="1:8" x14ac:dyDescent="0.2">
      <c r="A65" s="281" t="s">
        <v>382</v>
      </c>
      <c r="B65" s="268" t="s">
        <v>279</v>
      </c>
      <c r="C65" s="281" t="s">
        <v>381</v>
      </c>
      <c r="D65" s="282" t="s">
        <v>334</v>
      </c>
      <c r="E65" s="283">
        <f t="shared" si="1"/>
        <v>37440</v>
      </c>
      <c r="F65" s="284">
        <v>1</v>
      </c>
      <c r="G65" s="273"/>
      <c r="H65" s="287">
        <f t="shared" si="0"/>
        <v>37440</v>
      </c>
    </row>
    <row r="66" spans="1:8" x14ac:dyDescent="0.2">
      <c r="A66" s="281" t="s">
        <v>382</v>
      </c>
      <c r="B66" s="268" t="s">
        <v>279</v>
      </c>
      <c r="C66" s="281" t="s">
        <v>335</v>
      </c>
      <c r="D66" s="282" t="s">
        <v>284</v>
      </c>
      <c r="E66" s="283">
        <f t="shared" si="1"/>
        <v>31200</v>
      </c>
      <c r="F66" s="284">
        <v>1</v>
      </c>
      <c r="G66" s="273"/>
      <c r="H66" s="287">
        <f t="shared" si="0"/>
        <v>31200</v>
      </c>
    </row>
    <row r="67" spans="1:8" x14ac:dyDescent="0.2">
      <c r="A67" s="281" t="s">
        <v>382</v>
      </c>
      <c r="B67" s="268" t="s">
        <v>279</v>
      </c>
      <c r="C67" s="281" t="s">
        <v>336</v>
      </c>
      <c r="D67" s="282" t="s">
        <v>284</v>
      </c>
      <c r="E67" s="283">
        <f t="shared" si="1"/>
        <v>31200</v>
      </c>
      <c r="F67" s="284">
        <v>1</v>
      </c>
      <c r="G67" s="273"/>
      <c r="H67" s="287">
        <f t="shared" si="0"/>
        <v>31200</v>
      </c>
    </row>
    <row r="68" spans="1:8" x14ac:dyDescent="0.2">
      <c r="A68" s="281" t="s">
        <v>382</v>
      </c>
      <c r="B68" s="268" t="s">
        <v>279</v>
      </c>
      <c r="C68" s="281" t="s">
        <v>337</v>
      </c>
      <c r="D68" s="282" t="s">
        <v>284</v>
      </c>
      <c r="E68" s="283">
        <f t="shared" si="1"/>
        <v>31200</v>
      </c>
      <c r="F68" s="284">
        <v>1</v>
      </c>
      <c r="G68" s="273"/>
      <c r="H68" s="287">
        <f t="shared" si="0"/>
        <v>31200</v>
      </c>
    </row>
    <row r="69" spans="1:8" ht="13.5" thickBot="1" x14ac:dyDescent="0.25">
      <c r="A69" s="281"/>
      <c r="B69" s="281"/>
      <c r="C69" s="281"/>
      <c r="D69" s="285">
        <f>COUNTA(B26:B68)</f>
        <v>43</v>
      </c>
      <c r="E69" s="283">
        <f>SUM(E26:E68)</f>
        <v>2075075</v>
      </c>
      <c r="F69" s="286"/>
      <c r="G69" s="195"/>
      <c r="H69" s="288">
        <f>SUM(H26:H68)</f>
        <v>2075075</v>
      </c>
    </row>
    <row r="70" spans="1:8" ht="13.5" thickTop="1" x14ac:dyDescent="0.2"/>
  </sheetData>
  <sheetProtection sheet="1" selectLockedCells="1"/>
  <sortState ref="B72:M84">
    <sortCondition ref="B72:B84"/>
  </sortState>
  <mergeCells count="7">
    <mergeCell ref="B22:E22"/>
    <mergeCell ref="B21:E21"/>
    <mergeCell ref="B2:E2"/>
    <mergeCell ref="B1:E1"/>
    <mergeCell ref="B14:F14"/>
    <mergeCell ref="B15:E15"/>
    <mergeCell ref="B16:F16"/>
  </mergeCells>
  <phoneticPr fontId="9" type="noConversion"/>
  <dataValidations count="1">
    <dataValidation type="list" allowBlank="1" showInputMessage="1" showErrorMessage="1" sqref="D26:D68">
      <formula1>$AA$1:$AA$7</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26" t="s">
        <v>39</v>
      </c>
      <c r="B13" s="353"/>
      <c r="C13" s="353"/>
      <c r="D13" s="353"/>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27" t="s">
        <v>122</v>
      </c>
      <c r="B33" s="349"/>
      <c r="C33" s="349"/>
      <c r="D33" s="349"/>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24" t="s">
        <v>314</v>
      </c>
      <c r="B12" s="324"/>
      <c r="C12" s="324"/>
      <c r="D12" s="324"/>
      <c r="E12" s="16"/>
    </row>
    <row r="13" spans="1:8" x14ac:dyDescent="0.2">
      <c r="A13" s="246"/>
      <c r="B13" s="246"/>
      <c r="C13" s="246"/>
      <c r="D13" s="246"/>
      <c r="E13" s="16"/>
    </row>
    <row r="14" spans="1:8" x14ac:dyDescent="0.2">
      <c r="A14" s="2" t="s">
        <v>0</v>
      </c>
      <c r="B14" s="2" t="s">
        <v>1</v>
      </c>
      <c r="C14" s="2" t="s">
        <v>2</v>
      </c>
      <c r="D14" s="2" t="s">
        <v>3</v>
      </c>
      <c r="F14" s="321" t="s">
        <v>315</v>
      </c>
      <c r="G14" s="322"/>
      <c r="H14" s="323"/>
    </row>
    <row r="15" spans="1:8" ht="38.25" customHeight="1" thickBot="1" x14ac:dyDescent="0.25">
      <c r="A15" s="103" t="s">
        <v>177</v>
      </c>
      <c r="B15" s="103" t="s">
        <v>23</v>
      </c>
      <c r="C15" s="103" t="s">
        <v>192</v>
      </c>
      <c r="D15" s="103" t="s">
        <v>178</v>
      </c>
      <c r="F15" s="257">
        <v>44742</v>
      </c>
      <c r="G15" s="257">
        <v>44377</v>
      </c>
      <c r="H15" s="257">
        <v>44012</v>
      </c>
    </row>
    <row r="16" spans="1:8" ht="13.5" thickTop="1" x14ac:dyDescent="0.2">
      <c r="A16" s="219"/>
      <c r="B16" s="217"/>
      <c r="C16" s="142"/>
      <c r="D16" s="119">
        <f t="shared" ref="D16:D32" si="0">B16*C16</f>
        <v>0</v>
      </c>
      <c r="F16" s="178"/>
      <c r="G16" s="178"/>
      <c r="H16" s="178"/>
    </row>
    <row r="17" spans="1:8" x14ac:dyDescent="0.2">
      <c r="A17" s="220"/>
      <c r="B17" s="218"/>
      <c r="C17" s="144"/>
      <c r="D17" s="118">
        <f t="shared" si="0"/>
        <v>0</v>
      </c>
      <c r="F17" s="178"/>
      <c r="G17" s="178"/>
      <c r="H17" s="178"/>
    </row>
    <row r="18" spans="1:8" x14ac:dyDescent="0.2">
      <c r="A18" s="221"/>
      <c r="B18" s="218"/>
      <c r="C18" s="144"/>
      <c r="D18" s="118">
        <f t="shared" si="0"/>
        <v>0</v>
      </c>
      <c r="F18" s="178"/>
      <c r="G18" s="178"/>
      <c r="H18" s="178"/>
    </row>
    <row r="19" spans="1:8" x14ac:dyDescent="0.2">
      <c r="A19" s="220"/>
      <c r="B19" s="218"/>
      <c r="C19" s="144"/>
      <c r="D19" s="118">
        <f t="shared" si="0"/>
        <v>0</v>
      </c>
      <c r="F19" s="178"/>
      <c r="G19" s="178"/>
      <c r="H19" s="178"/>
    </row>
    <row r="20" spans="1:8" x14ac:dyDescent="0.2">
      <c r="A20" s="220"/>
      <c r="B20" s="218"/>
      <c r="C20" s="144"/>
      <c r="D20" s="118">
        <f t="shared" si="0"/>
        <v>0</v>
      </c>
      <c r="F20" s="178"/>
      <c r="G20" s="178"/>
      <c r="H20" s="178"/>
    </row>
    <row r="21" spans="1:8" x14ac:dyDescent="0.2">
      <c r="A21" s="220"/>
      <c r="B21" s="218"/>
      <c r="C21" s="144"/>
      <c r="D21" s="118">
        <f t="shared" si="0"/>
        <v>0</v>
      </c>
      <c r="F21" s="178"/>
      <c r="G21" s="178"/>
      <c r="H21" s="178"/>
    </row>
    <row r="22" spans="1:8" x14ac:dyDescent="0.2">
      <c r="A22" s="220"/>
      <c r="B22" s="218"/>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27" t="s">
        <v>179</v>
      </c>
      <c r="B35" s="327"/>
      <c r="C35" s="327"/>
      <c r="D35" s="327"/>
    </row>
    <row r="36" spans="1:8" x14ac:dyDescent="0.2">
      <c r="A36" s="340"/>
      <c r="B36" s="341"/>
      <c r="C36" s="341"/>
      <c r="D36" s="341"/>
    </row>
    <row r="37" spans="1:8" x14ac:dyDescent="0.2">
      <c r="A37" s="341"/>
      <c r="B37" s="341"/>
      <c r="C37" s="341"/>
      <c r="D37" s="341"/>
    </row>
    <row r="38" spans="1:8" x14ac:dyDescent="0.2">
      <c r="A38" s="341"/>
      <c r="B38" s="341"/>
      <c r="C38" s="341"/>
      <c r="D38" s="341"/>
    </row>
    <row r="39" spans="1:8" x14ac:dyDescent="0.2">
      <c r="A39" s="341"/>
      <c r="B39" s="341"/>
      <c r="C39" s="341"/>
      <c r="D39" s="341"/>
    </row>
    <row r="40" spans="1:8" x14ac:dyDescent="0.2">
      <c r="A40" s="341"/>
      <c r="B40" s="341"/>
      <c r="C40" s="341"/>
      <c r="D40" s="341"/>
    </row>
    <row r="41" spans="1:8" x14ac:dyDescent="0.2">
      <c r="A41" s="341"/>
      <c r="B41" s="341"/>
      <c r="C41" s="341"/>
      <c r="D41" s="341"/>
    </row>
    <row r="42" spans="1:8" x14ac:dyDescent="0.2">
      <c r="A42" s="341"/>
      <c r="B42" s="341"/>
      <c r="C42" s="341"/>
      <c r="D42" s="341"/>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50" t="s">
        <v>270</v>
      </c>
      <c r="B9" s="291"/>
      <c r="C9" s="291"/>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24" t="s">
        <v>314</v>
      </c>
      <c r="B12" s="324"/>
      <c r="C12" s="324"/>
      <c r="D12" s="324"/>
      <c r="E12"/>
    </row>
    <row r="13" spans="1:8" x14ac:dyDescent="0.2">
      <c r="A13" s="83" t="s">
        <v>0</v>
      </c>
      <c r="B13" s="83" t="s">
        <v>1</v>
      </c>
      <c r="C13" s="83" t="s">
        <v>2</v>
      </c>
      <c r="D13" s="83" t="s">
        <v>3</v>
      </c>
      <c r="F13" s="321" t="s">
        <v>315</v>
      </c>
      <c r="G13" s="322"/>
      <c r="H13" s="323"/>
    </row>
    <row r="14" spans="1:8" ht="39" thickBot="1" x14ac:dyDescent="0.25">
      <c r="A14" s="102" t="s">
        <v>43</v>
      </c>
      <c r="B14" s="103" t="s">
        <v>23</v>
      </c>
      <c r="C14" s="103" t="s">
        <v>192</v>
      </c>
      <c r="D14" s="103" t="s">
        <v>180</v>
      </c>
      <c r="E14" s="1"/>
      <c r="F14" s="257">
        <v>44742</v>
      </c>
      <c r="G14" s="257">
        <v>44377</v>
      </c>
      <c r="H14" s="257">
        <v>44012</v>
      </c>
    </row>
    <row r="15" spans="1:8" ht="13.5" thickTop="1" x14ac:dyDescent="0.2">
      <c r="A15" s="241"/>
      <c r="B15" s="215"/>
      <c r="C15" s="134"/>
      <c r="D15" s="119">
        <f t="shared" ref="D15:D20" si="0">B15*C15</f>
        <v>0</v>
      </c>
      <c r="E15" s="16"/>
      <c r="F15" s="178"/>
      <c r="G15" s="178"/>
      <c r="H15" s="178"/>
    </row>
    <row r="16" spans="1:8" x14ac:dyDescent="0.2">
      <c r="A16" s="242"/>
      <c r="B16" s="216"/>
      <c r="C16" s="137"/>
      <c r="D16" s="118">
        <f t="shared" si="0"/>
        <v>0</v>
      </c>
      <c r="F16" s="178"/>
      <c r="G16" s="178"/>
      <c r="H16" s="178"/>
    </row>
    <row r="17" spans="1:8" x14ac:dyDescent="0.2">
      <c r="A17" s="242"/>
      <c r="B17" s="216"/>
      <c r="C17" s="137"/>
      <c r="D17" s="118">
        <f t="shared" si="0"/>
        <v>0</v>
      </c>
      <c r="F17" s="178"/>
      <c r="G17" s="178"/>
      <c r="H17" s="178"/>
    </row>
    <row r="18" spans="1:8" x14ac:dyDescent="0.2">
      <c r="A18" s="242"/>
      <c r="B18" s="216"/>
      <c r="C18" s="137"/>
      <c r="D18" s="118">
        <f t="shared" si="0"/>
        <v>0</v>
      </c>
      <c r="F18" s="178"/>
      <c r="G18" s="178"/>
      <c r="H18" s="178"/>
    </row>
    <row r="19" spans="1:8" x14ac:dyDescent="0.2">
      <c r="A19" s="242"/>
      <c r="B19" s="216"/>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49" t="s">
        <v>181</v>
      </c>
      <c r="B23" s="349"/>
      <c r="C23" s="349"/>
      <c r="D23" s="349"/>
    </row>
    <row r="24" spans="1:8" x14ac:dyDescent="0.2">
      <c r="A24" s="341"/>
      <c r="B24" s="341"/>
      <c r="C24" s="341"/>
      <c r="D24" s="341"/>
    </row>
    <row r="25" spans="1:8" x14ac:dyDescent="0.2">
      <c r="A25" s="341"/>
      <c r="B25" s="341"/>
      <c r="C25" s="341"/>
      <c r="D25" s="341"/>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320</v>
      </c>
      <c r="B6" s="4"/>
      <c r="C6" s="4"/>
      <c r="D6" s="4"/>
    </row>
    <row r="7" spans="1:8" x14ac:dyDescent="0.2">
      <c r="A7" s="5"/>
      <c r="B7" s="4"/>
      <c r="C7" s="4"/>
      <c r="D7" s="4"/>
    </row>
    <row r="8" spans="1:8" x14ac:dyDescent="0.2">
      <c r="A8" s="171" t="s">
        <v>326</v>
      </c>
      <c r="B8" s="89"/>
      <c r="C8" s="89"/>
      <c r="D8" s="89"/>
    </row>
    <row r="9" spans="1:8" x14ac:dyDescent="0.2">
      <c r="A9" s="350" t="s">
        <v>327</v>
      </c>
      <c r="B9" s="291"/>
      <c r="C9" s="291"/>
      <c r="D9" s="89"/>
    </row>
    <row r="10" spans="1:8" x14ac:dyDescent="0.2">
      <c r="A10" s="245" t="s">
        <v>169</v>
      </c>
      <c r="B10" s="89"/>
      <c r="C10" s="89"/>
      <c r="D10" s="89"/>
    </row>
    <row r="11" spans="1:8" x14ac:dyDescent="0.2">
      <c r="A11" s="171" t="s">
        <v>235</v>
      </c>
      <c r="B11" s="89"/>
      <c r="C11" s="89"/>
      <c r="D11" s="89"/>
    </row>
    <row r="12" spans="1:8" s="66" customFormat="1" ht="20.100000000000001" customHeight="1" x14ac:dyDescent="0.2">
      <c r="A12" s="324" t="s">
        <v>314</v>
      </c>
      <c r="B12" s="324"/>
      <c r="C12" s="324"/>
      <c r="D12" s="324"/>
      <c r="E12"/>
    </row>
    <row r="13" spans="1:8" x14ac:dyDescent="0.2">
      <c r="A13" s="83" t="s">
        <v>0</v>
      </c>
      <c r="B13" s="83" t="s">
        <v>1</v>
      </c>
      <c r="C13" s="83" t="s">
        <v>2</v>
      </c>
      <c r="D13" s="83" t="s">
        <v>3</v>
      </c>
      <c r="F13" s="321" t="s">
        <v>315</v>
      </c>
      <c r="G13" s="322"/>
      <c r="H13" s="323"/>
    </row>
    <row r="14" spans="1:8" ht="39" thickBot="1" x14ac:dyDescent="0.25">
      <c r="A14" s="244" t="s">
        <v>330</v>
      </c>
      <c r="B14" s="250" t="s">
        <v>23</v>
      </c>
      <c r="C14" s="250" t="s">
        <v>192</v>
      </c>
      <c r="D14" s="250" t="s">
        <v>180</v>
      </c>
      <c r="E14" s="1"/>
      <c r="F14" s="257">
        <v>44742</v>
      </c>
      <c r="G14" s="257">
        <v>44377</v>
      </c>
      <c r="H14" s="257">
        <v>44012</v>
      </c>
    </row>
    <row r="15" spans="1:8" ht="13.5" thickTop="1" x14ac:dyDescent="0.2">
      <c r="A15" s="241"/>
      <c r="B15" s="215"/>
      <c r="C15" s="134"/>
      <c r="D15" s="119">
        <f t="shared" ref="D15:D20" si="0">B15*C15</f>
        <v>0</v>
      </c>
      <c r="E15" s="16"/>
      <c r="F15" s="178"/>
      <c r="G15" s="178"/>
      <c r="H15" s="178"/>
    </row>
    <row r="16" spans="1:8" x14ac:dyDescent="0.2">
      <c r="A16" s="242"/>
      <c r="B16" s="216"/>
      <c r="C16" s="137"/>
      <c r="D16" s="118">
        <f t="shared" si="0"/>
        <v>0</v>
      </c>
      <c r="F16" s="178"/>
      <c r="G16" s="178"/>
      <c r="H16" s="178"/>
    </row>
    <row r="17" spans="1:8" x14ac:dyDescent="0.2">
      <c r="A17" s="242"/>
      <c r="B17" s="216"/>
      <c r="C17" s="137"/>
      <c r="D17" s="118">
        <f t="shared" si="0"/>
        <v>0</v>
      </c>
      <c r="F17" s="178"/>
      <c r="G17" s="178"/>
      <c r="H17" s="178"/>
    </row>
    <row r="18" spans="1:8" x14ac:dyDescent="0.2">
      <c r="A18" s="242"/>
      <c r="B18" s="216"/>
      <c r="C18" s="137"/>
      <c r="D18" s="118">
        <f t="shared" si="0"/>
        <v>0</v>
      </c>
      <c r="F18" s="178"/>
      <c r="G18" s="178"/>
      <c r="H18" s="178"/>
    </row>
    <row r="19" spans="1:8" x14ac:dyDescent="0.2">
      <c r="A19" s="242"/>
      <c r="B19" s="216"/>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49" t="s">
        <v>181</v>
      </c>
      <c r="B23" s="349"/>
      <c r="C23" s="349"/>
      <c r="D23" s="349"/>
    </row>
    <row r="24" spans="1:8" x14ac:dyDescent="0.2">
      <c r="A24" s="341"/>
      <c r="B24" s="341"/>
      <c r="C24" s="341"/>
      <c r="D24" s="341"/>
    </row>
    <row r="25" spans="1:8" x14ac:dyDescent="0.2">
      <c r="A25" s="341"/>
      <c r="B25" s="341"/>
      <c r="C25" s="341"/>
      <c r="D25" s="341"/>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24" t="s">
        <v>262</v>
      </c>
      <c r="B9" s="326"/>
      <c r="C9" s="326"/>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24" t="s">
        <v>314</v>
      </c>
      <c r="B12" s="324"/>
      <c r="C12" s="324"/>
      <c r="D12" s="324"/>
    </row>
    <row r="13" spans="1:8" ht="20.100000000000001" customHeight="1" x14ac:dyDescent="0.2">
      <c r="A13" s="2" t="s">
        <v>0</v>
      </c>
      <c r="B13" s="2" t="s">
        <v>1</v>
      </c>
      <c r="C13" s="2" t="s">
        <v>2</v>
      </c>
      <c r="D13" s="2" t="s">
        <v>3</v>
      </c>
      <c r="F13" s="321" t="s">
        <v>315</v>
      </c>
      <c r="G13" s="322"/>
      <c r="H13" s="323"/>
    </row>
    <row r="14" spans="1:8" ht="40.5" customHeight="1" thickBot="1" x14ac:dyDescent="0.25">
      <c r="A14" s="103" t="s">
        <v>189</v>
      </c>
      <c r="B14" s="103" t="s">
        <v>186</v>
      </c>
      <c r="C14" s="103" t="s">
        <v>191</v>
      </c>
      <c r="D14" s="103" t="s">
        <v>190</v>
      </c>
      <c r="F14" s="257">
        <v>44742</v>
      </c>
      <c r="G14" s="257">
        <v>44377</v>
      </c>
      <c r="H14" s="257">
        <v>44012</v>
      </c>
    </row>
    <row r="15" spans="1:8" ht="13.5" thickTop="1" x14ac:dyDescent="0.2">
      <c r="A15" s="229"/>
      <c r="B15" s="148"/>
      <c r="C15" s="149"/>
      <c r="D15" s="119">
        <f t="shared" ref="D15:D21" si="0">B15*C15</f>
        <v>0</v>
      </c>
      <c r="F15" s="178"/>
      <c r="G15" s="178"/>
      <c r="H15" s="178"/>
    </row>
    <row r="16" spans="1:8" x14ac:dyDescent="0.2">
      <c r="A16" s="201"/>
      <c r="B16" s="150"/>
      <c r="C16" s="151"/>
      <c r="D16" s="118">
        <f t="shared" si="0"/>
        <v>0</v>
      </c>
      <c r="F16" s="178"/>
      <c r="G16" s="178"/>
      <c r="H16" s="178"/>
    </row>
    <row r="17" spans="1:8" x14ac:dyDescent="0.2">
      <c r="A17" s="201"/>
      <c r="B17" s="152"/>
      <c r="C17" s="153"/>
      <c r="D17" s="118">
        <f t="shared" si="0"/>
        <v>0</v>
      </c>
      <c r="F17" s="178"/>
      <c r="G17" s="178"/>
      <c r="H17" s="178"/>
    </row>
    <row r="18" spans="1:8" x14ac:dyDescent="0.2">
      <c r="A18" s="201"/>
      <c r="B18" s="152"/>
      <c r="C18" s="153"/>
      <c r="D18" s="118">
        <f t="shared" si="0"/>
        <v>0</v>
      </c>
      <c r="F18" s="178"/>
      <c r="G18" s="178"/>
      <c r="H18" s="178"/>
    </row>
    <row r="19" spans="1:8" x14ac:dyDescent="0.2">
      <c r="A19" s="201"/>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49" t="s">
        <v>182</v>
      </c>
      <c r="B24" s="349"/>
      <c r="C24" s="349"/>
      <c r="D24" s="349"/>
    </row>
    <row r="25" spans="1:8" x14ac:dyDescent="0.2">
      <c r="A25" s="340"/>
      <c r="B25" s="341"/>
      <c r="C25" s="341"/>
      <c r="D25" s="341"/>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24" t="s">
        <v>265</v>
      </c>
      <c r="B9" s="326"/>
      <c r="C9" s="326"/>
      <c r="D9" s="326"/>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24" t="s">
        <v>314</v>
      </c>
      <c r="B12" s="324"/>
      <c r="C12" s="324"/>
      <c r="D12" s="324"/>
    </row>
    <row r="13" spans="1:8" ht="11.25" customHeight="1" x14ac:dyDescent="0.2">
      <c r="A13" s="246"/>
      <c r="B13" s="246"/>
      <c r="C13" s="246"/>
      <c r="D13" s="246"/>
    </row>
    <row r="14" spans="1:8" ht="20.100000000000001" customHeight="1" x14ac:dyDescent="0.2">
      <c r="A14" s="2" t="s">
        <v>0</v>
      </c>
      <c r="B14" s="2" t="s">
        <v>1</v>
      </c>
      <c r="C14" s="2" t="s">
        <v>2</v>
      </c>
      <c r="D14" s="2" t="s">
        <v>3</v>
      </c>
      <c r="F14" s="321" t="s">
        <v>315</v>
      </c>
      <c r="G14" s="322"/>
      <c r="H14" s="323"/>
    </row>
    <row r="15" spans="1:8" ht="54.75" customHeight="1" thickBot="1" x14ac:dyDescent="0.25">
      <c r="A15" s="167" t="s">
        <v>264</v>
      </c>
      <c r="B15" s="103" t="s">
        <v>185</v>
      </c>
      <c r="C15" s="103" t="s">
        <v>184</v>
      </c>
      <c r="D15" s="167" t="s">
        <v>266</v>
      </c>
      <c r="F15" s="257">
        <v>44742</v>
      </c>
      <c r="G15" s="257">
        <v>44377</v>
      </c>
      <c r="H15" s="257">
        <v>44012</v>
      </c>
    </row>
    <row r="16" spans="1:8" ht="13.5" thickTop="1" x14ac:dyDescent="0.2">
      <c r="A16" s="229"/>
      <c r="B16" s="156"/>
      <c r="C16" s="157"/>
      <c r="D16" s="119">
        <f t="shared" ref="D16:D21" si="0">C16*B16</f>
        <v>0</v>
      </c>
      <c r="E16" s="63"/>
      <c r="F16" s="178"/>
      <c r="G16" s="178"/>
      <c r="H16" s="178"/>
    </row>
    <row r="17" spans="1:8" x14ac:dyDescent="0.2">
      <c r="A17" s="201"/>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55" t="s">
        <v>236</v>
      </c>
      <c r="B24" s="355"/>
      <c r="C24" s="355"/>
      <c r="D24" s="355"/>
    </row>
    <row r="25" spans="1:8" x14ac:dyDescent="0.2">
      <c r="A25" s="341"/>
      <c r="B25" s="341"/>
      <c r="C25" s="341"/>
      <c r="D25" s="341"/>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18">
        <f>+Summary!$A$1</f>
        <v>0</v>
      </c>
      <c r="B1" s="318"/>
      <c r="C1" s="318"/>
      <c r="D1" s="318"/>
    </row>
    <row r="2" spans="1:8" x14ac:dyDescent="0.2">
      <c r="A2" s="318" t="str">
        <f>Summary!A2</f>
        <v>ANNUAL PERIOD</v>
      </c>
      <c r="B2" s="318"/>
      <c r="C2" s="318"/>
      <c r="D2" s="318"/>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50" t="s">
        <v>280</v>
      </c>
      <c r="B9" s="291"/>
      <c r="C9" s="291"/>
      <c r="D9" s="89"/>
    </row>
    <row r="10" spans="1:8" x14ac:dyDescent="0.2">
      <c r="A10" s="171" t="s">
        <v>281</v>
      </c>
      <c r="B10" s="89"/>
      <c r="C10" s="89"/>
      <c r="D10" s="89"/>
      <c r="E10" s="1"/>
    </row>
    <row r="11" spans="1:8" x14ac:dyDescent="0.2">
      <c r="A11" s="88" t="s">
        <v>214</v>
      </c>
      <c r="B11" s="89"/>
      <c r="C11" s="89"/>
      <c r="D11" s="89"/>
      <c r="E11" s="16"/>
    </row>
    <row r="12" spans="1:8" x14ac:dyDescent="0.2">
      <c r="A12" s="324" t="s">
        <v>314</v>
      </c>
      <c r="B12" s="324"/>
      <c r="C12" s="324"/>
      <c r="D12" s="324"/>
    </row>
    <row r="13" spans="1:8" ht="20.100000000000001" customHeight="1" x14ac:dyDescent="0.2">
      <c r="A13" s="2" t="s">
        <v>0</v>
      </c>
      <c r="B13" s="2" t="s">
        <v>1</v>
      </c>
      <c r="C13" s="2" t="s">
        <v>2</v>
      </c>
      <c r="D13" s="2" t="s">
        <v>3</v>
      </c>
      <c r="F13" s="321" t="s">
        <v>315</v>
      </c>
      <c r="G13" s="322"/>
      <c r="H13" s="323"/>
    </row>
    <row r="14" spans="1:8" ht="54" customHeight="1" thickBot="1" x14ac:dyDescent="0.25">
      <c r="A14" s="103" t="s">
        <v>194</v>
      </c>
      <c r="B14" s="103" t="s">
        <v>186</v>
      </c>
      <c r="C14" s="235" t="s">
        <v>282</v>
      </c>
      <c r="D14" s="168" t="s">
        <v>195</v>
      </c>
      <c r="F14" s="257">
        <v>44742</v>
      </c>
      <c r="G14" s="257">
        <v>44377</v>
      </c>
      <c r="H14" s="257">
        <v>44012</v>
      </c>
    </row>
    <row r="15" spans="1:8" ht="13.5" thickTop="1" x14ac:dyDescent="0.2">
      <c r="A15" s="202"/>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49" t="s">
        <v>237</v>
      </c>
      <c r="B24" s="349"/>
      <c r="C24" s="349"/>
      <c r="D24" s="349"/>
    </row>
    <row r="25" spans="1:8" x14ac:dyDescent="0.2">
      <c r="A25" s="340"/>
      <c r="B25" s="341"/>
      <c r="C25" s="341"/>
      <c r="D25" s="341"/>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314" t="str">
        <f>Summary!$A$2</f>
        <v>ANNUAL PERIOD</v>
      </c>
      <c r="B1" s="314"/>
      <c r="C1" s="314"/>
      <c r="D1" s="314"/>
      <c r="E1" s="314"/>
      <c r="F1" s="314"/>
    </row>
    <row r="3" spans="1:8" x14ac:dyDescent="0.2">
      <c r="A3" s="316" t="str">
        <f>Summary!$A$4</f>
        <v>CASE MANAGEMENT</v>
      </c>
      <c r="B3" s="316"/>
      <c r="C3" s="316"/>
      <c r="D3" s="316"/>
      <c r="E3" s="316"/>
      <c r="F3" s="316"/>
    </row>
    <row r="4" spans="1:8" x14ac:dyDescent="0.2">
      <c r="A4" s="3">
        <f>Summary!A1</f>
        <v>0</v>
      </c>
      <c r="B4" s="4"/>
      <c r="C4" s="4"/>
      <c r="D4" s="4"/>
    </row>
    <row r="5" spans="1:8" x14ac:dyDescent="0.2">
      <c r="A5" s="3"/>
      <c r="B5" s="4"/>
      <c r="C5" s="4"/>
      <c r="D5" s="4"/>
    </row>
    <row r="6" spans="1:8" x14ac:dyDescent="0.2">
      <c r="A6" s="248" t="s">
        <v>321</v>
      </c>
      <c r="B6" s="4"/>
      <c r="C6" s="4"/>
      <c r="D6" s="4"/>
    </row>
    <row r="7" spans="1:8" x14ac:dyDescent="0.2">
      <c r="A7" s="6"/>
      <c r="B7" s="4"/>
      <c r="C7" s="4"/>
      <c r="D7" s="4"/>
    </row>
    <row r="8" spans="1:8" x14ac:dyDescent="0.2">
      <c r="A8" s="245" t="s">
        <v>193</v>
      </c>
      <c r="B8" s="89"/>
      <c r="C8" s="89"/>
      <c r="D8" s="89"/>
    </row>
    <row r="9" spans="1:8" x14ac:dyDescent="0.2">
      <c r="A9" s="350" t="s">
        <v>280</v>
      </c>
      <c r="B9" s="291"/>
      <c r="C9" s="291"/>
      <c r="D9" s="89"/>
    </row>
    <row r="10" spans="1:8" x14ac:dyDescent="0.2">
      <c r="A10" s="171" t="s">
        <v>281</v>
      </c>
      <c r="B10" s="89"/>
      <c r="C10" s="89"/>
      <c r="D10" s="89"/>
      <c r="E10" s="1"/>
    </row>
    <row r="11" spans="1:8" x14ac:dyDescent="0.2">
      <c r="A11" s="245" t="s">
        <v>214</v>
      </c>
      <c r="B11" s="89"/>
      <c r="C11" s="89"/>
      <c r="D11" s="89"/>
      <c r="E11" s="16"/>
    </row>
    <row r="12" spans="1:8" x14ac:dyDescent="0.2">
      <c r="A12" s="324" t="s">
        <v>314</v>
      </c>
      <c r="B12" s="324"/>
      <c r="C12" s="324"/>
      <c r="D12" s="324"/>
    </row>
    <row r="13" spans="1:8" x14ac:dyDescent="0.2">
      <c r="A13" s="2" t="s">
        <v>0</v>
      </c>
      <c r="B13" s="2" t="s">
        <v>1</v>
      </c>
      <c r="C13" s="2" t="s">
        <v>2</v>
      </c>
      <c r="D13" s="2" t="s">
        <v>3</v>
      </c>
      <c r="F13" s="321" t="s">
        <v>315</v>
      </c>
      <c r="G13" s="322"/>
      <c r="H13" s="323"/>
    </row>
    <row r="14" spans="1:8" ht="64.5" thickBot="1" x14ac:dyDescent="0.25">
      <c r="A14" s="249" t="s">
        <v>322</v>
      </c>
      <c r="B14" s="250" t="s">
        <v>186</v>
      </c>
      <c r="C14" s="249" t="s">
        <v>282</v>
      </c>
      <c r="D14" s="250" t="s">
        <v>195</v>
      </c>
      <c r="F14" s="257">
        <v>44742</v>
      </c>
      <c r="G14" s="257">
        <v>44377</v>
      </c>
      <c r="H14" s="257">
        <v>44012</v>
      </c>
    </row>
    <row r="15" spans="1:8" ht="13.5" thickTop="1" x14ac:dyDescent="0.2">
      <c r="A15" s="202"/>
      <c r="B15" s="162"/>
      <c r="C15" s="163"/>
      <c r="D15" s="119">
        <f t="shared" ref="D15" si="0">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49" t="s">
        <v>237</v>
      </c>
      <c r="B18" s="349"/>
      <c r="C18" s="349"/>
      <c r="D18" s="349"/>
    </row>
    <row r="19" spans="1:4" x14ac:dyDescent="0.2">
      <c r="A19" s="340"/>
      <c r="B19" s="341"/>
      <c r="C19" s="341"/>
      <c r="D19" s="341"/>
    </row>
    <row r="20" spans="1:4" x14ac:dyDescent="0.2">
      <c r="A20" s="341"/>
      <c r="B20" s="341"/>
      <c r="C20" s="341"/>
      <c r="D20" s="341"/>
    </row>
    <row r="21" spans="1:4" x14ac:dyDescent="0.2">
      <c r="A21" s="341"/>
      <c r="B21" s="341"/>
      <c r="C21" s="341"/>
      <c r="D21" s="341"/>
    </row>
    <row r="22" spans="1:4" x14ac:dyDescent="0.2">
      <c r="A22" s="341"/>
      <c r="B22" s="341"/>
      <c r="C22" s="341"/>
      <c r="D22" s="341"/>
    </row>
    <row r="23" spans="1:4" x14ac:dyDescent="0.2">
      <c r="A23" s="341"/>
      <c r="B23" s="341"/>
      <c r="C23" s="341"/>
      <c r="D23" s="341"/>
    </row>
    <row r="24" spans="1:4" x14ac:dyDescent="0.2">
      <c r="A24" s="341"/>
      <c r="B24" s="341"/>
      <c r="C24" s="341"/>
      <c r="D24" s="341"/>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sqref="A1:D1"/>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18">
        <f>+Summary!$A$1</f>
        <v>0</v>
      </c>
      <c r="B1" s="318"/>
      <c r="C1" s="318"/>
      <c r="D1" s="318"/>
    </row>
    <row r="2" spans="1:10" x14ac:dyDescent="0.2">
      <c r="A2" s="318" t="str">
        <f>Summary!A2</f>
        <v>ANNUAL PERIOD</v>
      </c>
      <c r="B2" s="318"/>
      <c r="C2" s="318"/>
      <c r="D2" s="318"/>
    </row>
    <row r="3" spans="1:10" ht="22.5" customHeight="1" x14ac:dyDescent="0.2">
      <c r="A3" s="3" t="str">
        <f>Summary!A4</f>
        <v>CASE MANAGEMENT</v>
      </c>
      <c r="B3" s="4"/>
      <c r="C3" s="4"/>
      <c r="D3" s="4"/>
    </row>
    <row r="4" spans="1:10" x14ac:dyDescent="0.2">
      <c r="A4" s="5" t="s">
        <v>142</v>
      </c>
      <c r="B4" s="4"/>
      <c r="C4" s="4"/>
      <c r="D4" s="4"/>
    </row>
    <row r="5" spans="1:10" x14ac:dyDescent="0.2">
      <c r="A5" s="5"/>
      <c r="B5" s="4"/>
      <c r="C5" s="4"/>
      <c r="D5" s="4"/>
    </row>
    <row r="6" spans="1:10" ht="15" customHeight="1" x14ac:dyDescent="0.2">
      <c r="A6" s="328" t="s">
        <v>247</v>
      </c>
      <c r="B6" s="329"/>
      <c r="C6" s="329"/>
      <c r="D6" s="329"/>
    </row>
    <row r="7" spans="1:10" ht="15" customHeight="1" x14ac:dyDescent="0.2">
      <c r="A7" s="19" t="s">
        <v>248</v>
      </c>
      <c r="B7" s="19"/>
      <c r="C7" s="19"/>
      <c r="D7" s="76"/>
    </row>
    <row r="8" spans="1:10" ht="15" customHeight="1" x14ac:dyDescent="0.2">
      <c r="A8" s="328" t="s">
        <v>249</v>
      </c>
      <c r="B8" s="328"/>
      <c r="C8" s="328"/>
      <c r="D8" s="328"/>
    </row>
    <row r="9" spans="1:10" ht="15" customHeight="1" x14ac:dyDescent="0.2">
      <c r="A9" s="328" t="s">
        <v>250</v>
      </c>
      <c r="B9" s="328"/>
      <c r="C9" s="328"/>
      <c r="D9" s="328"/>
    </row>
    <row r="10" spans="1:10" ht="15" customHeight="1" x14ac:dyDescent="0.2">
      <c r="A10" s="328" t="s">
        <v>251</v>
      </c>
      <c r="B10" s="328"/>
      <c r="C10" s="328"/>
      <c r="D10" s="328"/>
    </row>
    <row r="11" spans="1:10" ht="39" customHeight="1" x14ac:dyDescent="0.2">
      <c r="A11" s="326" t="s">
        <v>252</v>
      </c>
      <c r="B11" s="326"/>
      <c r="C11" s="326"/>
      <c r="D11" s="326"/>
    </row>
    <row r="12" spans="1:10" ht="27.75" customHeight="1" x14ac:dyDescent="0.2">
      <c r="A12" s="324" t="s">
        <v>277</v>
      </c>
      <c r="B12" s="326"/>
      <c r="C12" s="326"/>
      <c r="D12" s="326"/>
    </row>
    <row r="13" spans="1:10" ht="27.75" customHeight="1" x14ac:dyDescent="0.2">
      <c r="A13" s="324" t="s">
        <v>305</v>
      </c>
      <c r="B13" s="324"/>
      <c r="C13" s="324"/>
      <c r="D13" s="324"/>
    </row>
    <row r="14" spans="1:10" ht="27.75" customHeight="1" x14ac:dyDescent="0.2">
      <c r="A14" s="246"/>
      <c r="B14" s="247"/>
      <c r="C14" s="247"/>
      <c r="D14" s="247"/>
    </row>
    <row r="15" spans="1:10" x14ac:dyDescent="0.2">
      <c r="A15" s="177"/>
      <c r="B15" s="166"/>
      <c r="C15" s="177"/>
      <c r="D15" s="177"/>
      <c r="H15" s="321" t="s">
        <v>304</v>
      </c>
      <c r="I15" s="322"/>
      <c r="J15" s="323"/>
    </row>
    <row r="16" spans="1:10" x14ac:dyDescent="0.2">
      <c r="A16" s="166" t="s">
        <v>220</v>
      </c>
      <c r="B16" s="178"/>
      <c r="C16" s="179" t="s">
        <v>242</v>
      </c>
      <c r="D16" s="177"/>
      <c r="E16" s="166" t="s">
        <v>220</v>
      </c>
      <c r="H16" s="257">
        <v>44742</v>
      </c>
      <c r="I16" s="257">
        <v>44377</v>
      </c>
      <c r="J16" s="257">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9"/>
      <c r="C19" s="179" t="s">
        <v>244</v>
      </c>
      <c r="D19" s="180"/>
      <c r="E19" s="166" t="s">
        <v>223</v>
      </c>
      <c r="H19" s="178"/>
      <c r="I19" s="178"/>
      <c r="J19" s="178"/>
    </row>
    <row r="20" spans="1:10" x14ac:dyDescent="0.2">
      <c r="A20" s="166" t="s">
        <v>224</v>
      </c>
      <c r="B20" s="196"/>
      <c r="C20" s="179" t="s">
        <v>244</v>
      </c>
      <c r="D20" s="177"/>
      <c r="E20" s="166" t="s">
        <v>224</v>
      </c>
      <c r="H20" s="178"/>
      <c r="I20" s="178"/>
      <c r="J20" s="178"/>
    </row>
    <row r="21" spans="1:10" s="66" customFormat="1" x14ac:dyDescent="0.2">
      <c r="A21" s="181" t="s">
        <v>225</v>
      </c>
      <c r="B21" s="197"/>
      <c r="C21" s="179" t="s">
        <v>242</v>
      </c>
      <c r="D21" s="182"/>
      <c r="E21" s="181" t="s">
        <v>225</v>
      </c>
      <c r="H21" s="178"/>
      <c r="I21" s="178"/>
      <c r="J21" s="178"/>
    </row>
    <row r="22" spans="1:10" x14ac:dyDescent="0.2">
      <c r="A22" s="166" t="s">
        <v>278</v>
      </c>
      <c r="B22" s="198"/>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308</v>
      </c>
    </row>
    <row r="26" spans="1:10" ht="15" customHeight="1" thickTop="1" x14ac:dyDescent="0.2">
      <c r="A26" s="166" t="s">
        <v>220</v>
      </c>
      <c r="B26" s="236">
        <f>+'A. Salaries'!H69*'B. Benefits'!B16</f>
        <v>0</v>
      </c>
      <c r="C26" s="190">
        <v>1</v>
      </c>
      <c r="D26" s="191">
        <f t="shared" ref="D26:D32" si="0">B26*C26</f>
        <v>0</v>
      </c>
      <c r="E26" s="11"/>
      <c r="F26" s="211"/>
    </row>
    <row r="27" spans="1:10" x14ac:dyDescent="0.2">
      <c r="A27" s="166" t="s">
        <v>221</v>
      </c>
      <c r="B27" s="236">
        <f>+'A. Salaries'!H69*'B. Benefits'!B17</f>
        <v>0</v>
      </c>
      <c r="C27" s="190">
        <v>1</v>
      </c>
      <c r="D27" s="191">
        <f t="shared" si="0"/>
        <v>0</v>
      </c>
      <c r="E27" s="11"/>
      <c r="F27" s="211"/>
    </row>
    <row r="28" spans="1:10" x14ac:dyDescent="0.2">
      <c r="A28" s="166" t="s">
        <v>222</v>
      </c>
      <c r="B28" s="236">
        <f>+'A. Salaries'!H69*'B. Benefits'!B18</f>
        <v>0</v>
      </c>
      <c r="C28" s="190">
        <v>1</v>
      </c>
      <c r="D28" s="191">
        <f t="shared" si="0"/>
        <v>0</v>
      </c>
      <c r="E28" s="11"/>
      <c r="F28" s="211"/>
    </row>
    <row r="29" spans="1:10" x14ac:dyDescent="0.2">
      <c r="A29" s="166" t="s">
        <v>223</v>
      </c>
      <c r="B29" s="236">
        <f>+'A. Salaries'!D69*'B. Benefits'!B19</f>
        <v>0</v>
      </c>
      <c r="C29" s="190">
        <v>1</v>
      </c>
      <c r="D29" s="191">
        <f t="shared" si="0"/>
        <v>0</v>
      </c>
      <c r="E29" s="27"/>
      <c r="F29" s="211"/>
      <c r="H29" s="211"/>
    </row>
    <row r="30" spans="1:10" x14ac:dyDescent="0.2">
      <c r="A30" s="166" t="s">
        <v>224</v>
      </c>
      <c r="B30" s="236">
        <f>+'A. Salaries'!D69*'B. Benefits'!B20</f>
        <v>0</v>
      </c>
      <c r="C30" s="190">
        <v>1</v>
      </c>
      <c r="D30" s="191">
        <f t="shared" si="0"/>
        <v>0</v>
      </c>
      <c r="E30" s="11"/>
      <c r="F30" s="211"/>
    </row>
    <row r="31" spans="1:10" x14ac:dyDescent="0.2">
      <c r="A31" s="181" t="s">
        <v>225</v>
      </c>
      <c r="B31" s="236">
        <f>+'A. Salaries'!H69*'B. Benefits'!B21</f>
        <v>0</v>
      </c>
      <c r="C31" s="190">
        <v>1</v>
      </c>
      <c r="D31" s="191">
        <f t="shared" si="0"/>
        <v>0</v>
      </c>
      <c r="E31" s="11"/>
      <c r="F31" s="211"/>
    </row>
    <row r="32" spans="1:10" x14ac:dyDescent="0.2">
      <c r="A32" s="166" t="s">
        <v>278</v>
      </c>
      <c r="B32" s="236">
        <f>+'A. Salaries'!D69*'B. Benefits'!B22</f>
        <v>0</v>
      </c>
      <c r="C32" s="190">
        <v>1</v>
      </c>
      <c r="D32" s="191">
        <f t="shared" si="0"/>
        <v>0</v>
      </c>
      <c r="E32" s="11"/>
      <c r="F32" s="211"/>
    </row>
    <row r="33" spans="1:6" ht="29.25" customHeight="1" thickBot="1" x14ac:dyDescent="0.25">
      <c r="A33" s="166"/>
      <c r="B33" s="192"/>
      <c r="C33" s="57" t="s">
        <v>22</v>
      </c>
      <c r="D33" s="193">
        <f>SUM(D26:D32)</f>
        <v>0</v>
      </c>
      <c r="E33" s="12"/>
      <c r="F33" s="211"/>
    </row>
    <row r="34" spans="1:6" ht="13.5" thickTop="1" x14ac:dyDescent="0.2">
      <c r="B34" s="11"/>
      <c r="C34" s="17"/>
      <c r="D34" s="12"/>
    </row>
    <row r="35" spans="1:6" x14ac:dyDescent="0.2">
      <c r="A35" s="258" t="s">
        <v>306</v>
      </c>
      <c r="B35" s="259"/>
      <c r="C35" s="260"/>
      <c r="D35" s="272">
        <f>+D33/'A. Salaries'!H69</f>
        <v>0</v>
      </c>
    </row>
    <row r="36" spans="1:6" x14ac:dyDescent="0.2">
      <c r="B36" s="11"/>
      <c r="C36" s="17"/>
      <c r="D36" s="12"/>
    </row>
    <row r="37" spans="1:6" ht="13.5" customHeight="1" x14ac:dyDescent="0.2">
      <c r="A37" s="327" t="s">
        <v>160</v>
      </c>
      <c r="B37" s="327"/>
      <c r="C37" s="327"/>
      <c r="D37" s="327"/>
      <c r="E37" s="53"/>
    </row>
    <row r="38" spans="1:6" ht="13.5" customHeight="1" x14ac:dyDescent="0.2">
      <c r="A38" s="325"/>
      <c r="B38" s="325"/>
      <c r="C38" s="325"/>
      <c r="D38" s="325"/>
      <c r="E38" s="53"/>
    </row>
    <row r="39" spans="1:6" ht="13.5" customHeight="1" x14ac:dyDescent="0.2">
      <c r="A39" s="325"/>
      <c r="B39" s="325"/>
      <c r="C39" s="325"/>
      <c r="D39" s="325"/>
      <c r="E39" s="53"/>
    </row>
    <row r="40" spans="1:6" ht="19.899999999999999" customHeight="1" x14ac:dyDescent="0.2">
      <c r="A40" s="253" t="s">
        <v>285</v>
      </c>
      <c r="B40" s="253"/>
      <c r="C40" s="253"/>
      <c r="D40" s="253"/>
      <c r="E40" s="37"/>
    </row>
    <row r="41" spans="1:6" ht="19.899999999999999" customHeight="1" x14ac:dyDescent="0.2">
      <c r="A41" s="253" t="s">
        <v>286</v>
      </c>
      <c r="B41" s="253"/>
      <c r="C41" s="253"/>
      <c r="D41" s="253"/>
      <c r="E41" s="37"/>
    </row>
    <row r="42" spans="1:6" ht="19.899999999999999" customHeight="1" x14ac:dyDescent="0.2">
      <c r="A42" s="253" t="s">
        <v>287</v>
      </c>
      <c r="B42" s="253"/>
      <c r="C42" s="253"/>
      <c r="D42" s="253"/>
      <c r="E42" s="37"/>
    </row>
    <row r="43" spans="1:6" ht="19.899999999999999" customHeight="1" x14ac:dyDescent="0.2">
      <c r="A43" s="253" t="s">
        <v>288</v>
      </c>
      <c r="B43" s="253"/>
      <c r="C43" s="253"/>
      <c r="D43" s="253"/>
      <c r="E43" s="37"/>
    </row>
    <row r="44" spans="1:6" ht="19.899999999999999" customHeight="1" x14ac:dyDescent="0.2">
      <c r="A44" s="253" t="s">
        <v>290</v>
      </c>
      <c r="B44" s="253"/>
      <c r="C44" s="253"/>
      <c r="D44" s="253"/>
      <c r="E44" s="37"/>
    </row>
    <row r="45" spans="1:6" ht="19.899999999999999" customHeight="1" x14ac:dyDescent="0.2">
      <c r="A45" s="253" t="s">
        <v>289</v>
      </c>
      <c r="B45" s="253"/>
      <c r="C45" s="253"/>
      <c r="D45" s="253"/>
      <c r="E45" s="37"/>
    </row>
    <row r="46" spans="1:6" ht="19.899999999999999" customHeight="1" x14ac:dyDescent="0.2">
      <c r="A46" s="253" t="s">
        <v>291</v>
      </c>
      <c r="B46" s="254"/>
      <c r="C46" s="254"/>
      <c r="D46" s="254"/>
    </row>
    <row r="47" spans="1:6" x14ac:dyDescent="0.2">
      <c r="A47" s="254"/>
      <c r="B47" s="254"/>
      <c r="C47" s="254"/>
      <c r="D47" s="254"/>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18">
        <f>+Summary!$A$1</f>
        <v>0</v>
      </c>
      <c r="B1" s="318"/>
      <c r="C1" s="318"/>
      <c r="D1" s="318"/>
      <c r="E1" s="318"/>
      <c r="F1" s="318"/>
    </row>
    <row r="2" spans="1:8" x14ac:dyDescent="0.2">
      <c r="A2" s="314" t="str">
        <f>Summary!A2</f>
        <v>ANNUAL PERIOD</v>
      </c>
      <c r="B2" s="314"/>
      <c r="C2" s="314"/>
      <c r="D2" s="314"/>
      <c r="E2" s="314"/>
      <c r="F2" s="314"/>
    </row>
    <row r="4" spans="1:8" x14ac:dyDescent="0.2">
      <c r="A4" s="316" t="str">
        <f>Summary!A4</f>
        <v>CASE MANAGEMENT</v>
      </c>
      <c r="B4" s="316"/>
      <c r="C4" s="316"/>
      <c r="D4" s="316"/>
      <c r="E4" s="316"/>
      <c r="F4" s="316"/>
      <c r="G4" s="45"/>
    </row>
    <row r="5" spans="1:8" x14ac:dyDescent="0.2">
      <c r="A5" s="3"/>
      <c r="B5" s="3"/>
      <c r="C5" s="4"/>
    </row>
    <row r="6" spans="1:8" x14ac:dyDescent="0.2">
      <c r="A6" s="315" t="s">
        <v>141</v>
      </c>
      <c r="B6" s="333"/>
      <c r="C6" s="334"/>
      <c r="D6" s="334"/>
      <c r="E6" s="334"/>
      <c r="F6" s="334"/>
      <c r="G6" s="38"/>
    </row>
    <row r="7" spans="1:8" x14ac:dyDescent="0.2">
      <c r="A7" s="71"/>
      <c r="B7" s="75"/>
      <c r="C7" s="76"/>
      <c r="D7" s="76"/>
      <c r="E7" s="76"/>
      <c r="F7" s="76"/>
      <c r="G7" s="71"/>
    </row>
    <row r="8" spans="1:8" x14ac:dyDescent="0.2">
      <c r="A8" s="169" t="s">
        <v>292</v>
      </c>
      <c r="B8" s="28"/>
      <c r="C8" s="28"/>
      <c r="D8" s="28"/>
      <c r="E8" s="28"/>
      <c r="F8" s="28"/>
      <c r="G8" s="91"/>
      <c r="H8" s="28"/>
    </row>
    <row r="9" spans="1:8" x14ac:dyDescent="0.2">
      <c r="A9" s="46" t="s">
        <v>226</v>
      </c>
      <c r="B9" s="28"/>
      <c r="C9" s="28"/>
      <c r="D9" s="28"/>
      <c r="E9" s="28"/>
      <c r="F9" s="28"/>
      <c r="G9" s="91"/>
      <c r="H9" s="28"/>
    </row>
    <row r="10" spans="1:8" ht="12.75" customHeight="1" x14ac:dyDescent="0.2">
      <c r="A10" s="339" t="s">
        <v>227</v>
      </c>
      <c r="B10" s="339"/>
      <c r="C10" s="339"/>
      <c r="D10" s="339"/>
      <c r="E10" s="339"/>
      <c r="F10" s="28"/>
      <c r="G10" s="91"/>
      <c r="H10" s="28"/>
    </row>
    <row r="11" spans="1:8" x14ac:dyDescent="0.2">
      <c r="A11" s="169" t="s">
        <v>294</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24" t="s">
        <v>313</v>
      </c>
      <c r="B17" s="324"/>
      <c r="C17" s="324"/>
      <c r="D17" s="324"/>
      <c r="E17" s="92"/>
      <c r="F17" s="92"/>
      <c r="G17" s="28"/>
      <c r="H17" s="28"/>
    </row>
    <row r="18" spans="1:16" ht="13.5" thickBot="1" x14ac:dyDescent="0.25">
      <c r="A18" s="14"/>
      <c r="B18" s="14"/>
      <c r="C18" s="14"/>
      <c r="D18" s="14"/>
      <c r="E18" s="14"/>
      <c r="F18" s="14"/>
    </row>
    <row r="19" spans="1:16" ht="13.5" thickTop="1" x14ac:dyDescent="0.2">
      <c r="A19" s="332" t="s">
        <v>0</v>
      </c>
      <c r="B19" s="332"/>
      <c r="C19" s="85" t="s">
        <v>1</v>
      </c>
      <c r="D19" s="2" t="s">
        <v>2</v>
      </c>
      <c r="E19" s="85" t="s">
        <v>3</v>
      </c>
      <c r="F19" s="85" t="s">
        <v>199</v>
      </c>
    </row>
    <row r="20" spans="1:16" x14ac:dyDescent="0.2">
      <c r="A20" s="336"/>
      <c r="B20" s="337"/>
      <c r="C20" s="86"/>
      <c r="D20" s="338" t="s">
        <v>161</v>
      </c>
      <c r="E20" s="330" t="s">
        <v>293</v>
      </c>
      <c r="F20" s="67"/>
      <c r="H20" s="321" t="s">
        <v>312</v>
      </c>
      <c r="I20" s="322"/>
      <c r="J20" s="323"/>
    </row>
    <row r="21" spans="1:16" ht="45" customHeight="1" thickBot="1" x14ac:dyDescent="0.25">
      <c r="A21" s="335" t="s">
        <v>159</v>
      </c>
      <c r="B21" s="294"/>
      <c r="C21" s="70" t="s">
        <v>71</v>
      </c>
      <c r="D21" s="335"/>
      <c r="E21" s="331"/>
      <c r="F21" s="72" t="s">
        <v>170</v>
      </c>
      <c r="G21" s="231"/>
      <c r="H21" s="257">
        <v>44742</v>
      </c>
      <c r="I21" s="257">
        <v>44377</v>
      </c>
      <c r="J21" s="257">
        <v>44012</v>
      </c>
      <c r="K21" s="79"/>
      <c r="L21" s="80"/>
      <c r="M21" s="81"/>
      <c r="N21" s="82"/>
      <c r="O21" s="82"/>
      <c r="P21" s="82"/>
    </row>
    <row r="22" spans="1:16" ht="18.75" customHeight="1" thickTop="1" x14ac:dyDescent="0.2">
      <c r="A22" s="342" t="s">
        <v>163</v>
      </c>
      <c r="B22" s="342"/>
      <c r="C22" s="47">
        <v>0.44500000000000001</v>
      </c>
      <c r="D22" s="130"/>
      <c r="E22" s="130"/>
      <c r="F22" s="106">
        <f>E22*D22*C22</f>
        <v>0</v>
      </c>
      <c r="G22" s="226"/>
      <c r="H22" s="178"/>
      <c r="I22" s="178"/>
      <c r="J22" s="178"/>
      <c r="K22" s="79"/>
      <c r="L22" s="78"/>
      <c r="M22" s="81"/>
      <c r="N22" s="82"/>
      <c r="O22" s="82"/>
      <c r="P22" s="82"/>
    </row>
    <row r="23" spans="1:16" ht="18.75" customHeight="1" x14ac:dyDescent="0.2">
      <c r="A23" s="342" t="s">
        <v>164</v>
      </c>
      <c r="B23" s="342"/>
      <c r="C23" s="47">
        <v>0.44500000000000001</v>
      </c>
      <c r="D23" s="131"/>
      <c r="E23" s="131"/>
      <c r="F23" s="106">
        <f>E23*D23*C23</f>
        <v>0</v>
      </c>
      <c r="G23" s="226"/>
      <c r="H23" s="178"/>
      <c r="I23" s="178"/>
      <c r="J23" s="178"/>
    </row>
    <row r="24" spans="1:16" ht="18.75" customHeight="1" x14ac:dyDescent="0.2">
      <c r="A24" s="343" t="s">
        <v>165</v>
      </c>
      <c r="B24" s="344"/>
      <c r="C24" s="47">
        <v>0.44500000000000001</v>
      </c>
      <c r="D24" s="130"/>
      <c r="E24" s="130"/>
      <c r="F24" s="106">
        <f>E24*D24*C24</f>
        <v>0</v>
      </c>
      <c r="G24" s="226"/>
      <c r="H24" s="178"/>
      <c r="I24" s="178"/>
      <c r="J24" s="178"/>
    </row>
    <row r="25" spans="1:16" x14ac:dyDescent="0.2">
      <c r="A25" s="344"/>
      <c r="B25" s="344"/>
      <c r="D25" s="48"/>
      <c r="E25" s="49"/>
      <c r="F25" s="49"/>
      <c r="G25" s="226"/>
      <c r="H25" s="261"/>
      <c r="I25" s="261"/>
      <c r="J25" s="261"/>
    </row>
    <row r="26" spans="1:16" x14ac:dyDescent="0.2">
      <c r="D26" s="48"/>
      <c r="E26" s="107">
        <f>SUM(E22:E24)</f>
        <v>0</v>
      </c>
      <c r="F26" s="108">
        <f>SUM(F22:F24)</f>
        <v>0</v>
      </c>
      <c r="G26" s="226"/>
      <c r="H26" s="108">
        <f t="shared" ref="H26:J26" si="0">SUM(H22:H24)</f>
        <v>0</v>
      </c>
      <c r="I26" s="108">
        <f t="shared" si="0"/>
        <v>0</v>
      </c>
      <c r="J26" s="108">
        <f t="shared" si="0"/>
        <v>0</v>
      </c>
    </row>
    <row r="27" spans="1:16" x14ac:dyDescent="0.2">
      <c r="F27" s="12"/>
      <c r="G27" s="226"/>
      <c r="H27" s="261"/>
      <c r="I27" s="261"/>
      <c r="J27" s="261"/>
    </row>
    <row r="28" spans="1:16" x14ac:dyDescent="0.2">
      <c r="A28" s="345" t="s">
        <v>204</v>
      </c>
      <c r="B28" s="345"/>
      <c r="C28" s="345"/>
      <c r="D28" s="345"/>
      <c r="E28" s="345"/>
      <c r="F28" s="132"/>
      <c r="G28" s="226"/>
      <c r="H28" s="178"/>
      <c r="I28" s="178"/>
      <c r="J28" s="178"/>
    </row>
    <row r="29" spans="1:16" x14ac:dyDescent="0.2">
      <c r="A29" s="346" t="s">
        <v>259</v>
      </c>
      <c r="B29" s="345"/>
      <c r="C29" s="345"/>
      <c r="D29" s="345"/>
      <c r="E29" s="345"/>
      <c r="F29" s="132"/>
      <c r="G29" s="226"/>
      <c r="H29" s="178"/>
      <c r="I29" s="178"/>
      <c r="J29" s="178"/>
    </row>
    <row r="30" spans="1:16" x14ac:dyDescent="0.2">
      <c r="A30" s="346" t="s">
        <v>258</v>
      </c>
      <c r="B30" s="345"/>
      <c r="C30" s="345"/>
      <c r="D30" s="345"/>
      <c r="E30" s="345"/>
      <c r="F30" s="132"/>
      <c r="G30" s="226"/>
      <c r="H30" s="178"/>
      <c r="I30" s="178"/>
      <c r="J30" s="178"/>
    </row>
    <row r="31" spans="1:16" x14ac:dyDescent="0.2">
      <c r="A31" s="346" t="s">
        <v>257</v>
      </c>
      <c r="B31" s="345"/>
      <c r="C31" s="345"/>
      <c r="D31" s="345"/>
      <c r="E31" s="345"/>
      <c r="F31" s="132"/>
      <c r="G31" s="226"/>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48" t="s">
        <v>256</v>
      </c>
      <c r="B33" s="348"/>
      <c r="C33" s="348"/>
      <c r="D33" s="348"/>
      <c r="E33" s="348"/>
      <c r="F33" s="348"/>
    </row>
    <row r="34" spans="1:7" ht="38.25" customHeight="1" x14ac:dyDescent="0.2">
      <c r="A34" s="347" t="s">
        <v>260</v>
      </c>
      <c r="B34" s="347"/>
      <c r="C34" s="347"/>
      <c r="D34" s="347"/>
      <c r="E34" s="347"/>
      <c r="F34" s="347"/>
    </row>
    <row r="35" spans="1:7" x14ac:dyDescent="0.2">
      <c r="A35" s="39" t="s">
        <v>162</v>
      </c>
    </row>
    <row r="36" spans="1:7" s="1" customFormat="1" x14ac:dyDescent="0.2">
      <c r="A36" s="340"/>
      <c r="B36" s="341"/>
      <c r="C36" s="341"/>
      <c r="D36" s="341"/>
      <c r="E36" s="341"/>
      <c r="F36" s="341"/>
      <c r="G36" s="341"/>
    </row>
    <row r="37" spans="1:7" x14ac:dyDescent="0.2">
      <c r="A37" s="341"/>
      <c r="B37" s="341"/>
      <c r="C37" s="341"/>
      <c r="D37" s="341"/>
      <c r="E37" s="341"/>
      <c r="F37" s="341"/>
      <c r="G37" s="341"/>
    </row>
    <row r="38" spans="1:7" x14ac:dyDescent="0.2">
      <c r="A38" s="341"/>
      <c r="B38" s="341"/>
      <c r="C38" s="341"/>
      <c r="D38" s="341"/>
      <c r="E38" s="341"/>
      <c r="F38" s="341"/>
      <c r="G38" s="341"/>
    </row>
    <row r="39" spans="1:7" x14ac:dyDescent="0.2">
      <c r="A39" s="341"/>
      <c r="B39" s="341"/>
      <c r="C39" s="341"/>
      <c r="D39" s="341"/>
      <c r="E39" s="341"/>
      <c r="F39" s="341"/>
      <c r="G39" s="341"/>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27" t="s">
        <v>122</v>
      </c>
      <c r="B29" s="349"/>
      <c r="C29" s="349"/>
      <c r="D29" s="349"/>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18">
        <f>+Summary!$A$1</f>
        <v>0</v>
      </c>
      <c r="B1" s="318"/>
      <c r="C1" s="318"/>
      <c r="D1" s="318"/>
      <c r="E1" s="223"/>
    </row>
    <row r="2" spans="1:8" x14ac:dyDescent="0.2">
      <c r="A2" s="314" t="str">
        <f>Summary!$A$2</f>
        <v>ANNUAL PERIOD</v>
      </c>
      <c r="B2" s="314"/>
      <c r="C2" s="314"/>
      <c r="D2" s="314"/>
      <c r="E2" s="314"/>
      <c r="F2" s="314"/>
    </row>
    <row r="3" spans="1:8" ht="20.100000000000001" customHeight="1" x14ac:dyDescent="0.2"/>
    <row r="4" spans="1:8" x14ac:dyDescent="0.2">
      <c r="A4" s="316" t="str">
        <f>Summary!$A$4</f>
        <v>CASE MANAGEMENT</v>
      </c>
      <c r="B4" s="316"/>
      <c r="C4" s="316"/>
      <c r="D4" s="316"/>
      <c r="E4" s="316"/>
      <c r="F4" s="316"/>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26" t="s">
        <v>169</v>
      </c>
      <c r="B10" s="326"/>
      <c r="C10" s="326"/>
      <c r="D10" s="326"/>
      <c r="E10" s="222"/>
    </row>
    <row r="11" spans="1:8" x14ac:dyDescent="0.2">
      <c r="A11" s="7" t="s">
        <v>207</v>
      </c>
      <c r="B11" s="4"/>
      <c r="C11" s="4"/>
      <c r="D11" s="4"/>
      <c r="E11" s="4"/>
    </row>
    <row r="12" spans="1:8" x14ac:dyDescent="0.2">
      <c r="A12" s="324" t="s">
        <v>314</v>
      </c>
      <c r="B12" s="324"/>
      <c r="C12" s="324"/>
      <c r="D12" s="324"/>
      <c r="E12" s="4"/>
    </row>
    <row r="13" spans="1:8" ht="15" customHeight="1" thickBot="1" x14ac:dyDescent="0.25">
      <c r="A13" s="8"/>
      <c r="B13" s="9"/>
      <c r="C13" s="9"/>
      <c r="D13" s="9"/>
      <c r="E13" s="227"/>
    </row>
    <row r="14" spans="1:8" ht="13.5" thickTop="1" x14ac:dyDescent="0.2">
      <c r="A14" s="2" t="s">
        <v>0</v>
      </c>
      <c r="B14" s="2" t="s">
        <v>1</v>
      </c>
      <c r="C14" s="2" t="s">
        <v>2</v>
      </c>
      <c r="D14" s="2" t="s">
        <v>3</v>
      </c>
      <c r="E14" s="2"/>
      <c r="F14" s="321" t="s">
        <v>315</v>
      </c>
      <c r="G14" s="322"/>
      <c r="H14" s="323"/>
    </row>
    <row r="15" spans="1:8" ht="39" thickBot="1" x14ac:dyDescent="0.25">
      <c r="A15" s="103" t="s">
        <v>167</v>
      </c>
      <c r="B15" s="102" t="s">
        <v>143</v>
      </c>
      <c r="C15" s="103" t="s">
        <v>192</v>
      </c>
      <c r="D15" s="103" t="s">
        <v>208</v>
      </c>
      <c r="E15" s="230"/>
      <c r="F15" s="257">
        <v>44742</v>
      </c>
      <c r="G15" s="257">
        <v>44377</v>
      </c>
      <c r="H15" s="257">
        <v>44012</v>
      </c>
    </row>
    <row r="16" spans="1:8" ht="13.5" thickTop="1" x14ac:dyDescent="0.2">
      <c r="A16" s="203"/>
      <c r="B16" s="206"/>
      <c r="C16" s="134"/>
      <c r="D16" s="200">
        <f t="shared" ref="D16:D20" si="0">+B16*C16</f>
        <v>0</v>
      </c>
      <c r="E16" s="232"/>
      <c r="F16" s="178"/>
      <c r="G16" s="178"/>
      <c r="H16" s="178"/>
    </row>
    <row r="17" spans="1:8" x14ac:dyDescent="0.2">
      <c r="A17" s="203"/>
      <c r="B17" s="206"/>
      <c r="C17" s="134"/>
      <c r="D17" s="200">
        <f t="shared" si="0"/>
        <v>0</v>
      </c>
      <c r="E17" s="233"/>
      <c r="F17" s="178"/>
      <c r="G17" s="178"/>
      <c r="H17" s="178"/>
    </row>
    <row r="18" spans="1:8" x14ac:dyDescent="0.2">
      <c r="A18" s="201"/>
      <c r="B18" s="207"/>
      <c r="C18" s="137"/>
      <c r="D18" s="208">
        <f t="shared" si="0"/>
        <v>0</v>
      </c>
      <c r="E18" s="233"/>
      <c r="F18" s="178"/>
      <c r="G18" s="178"/>
      <c r="H18" s="178"/>
    </row>
    <row r="19" spans="1:8" x14ac:dyDescent="0.2">
      <c r="A19" s="201"/>
      <c r="B19" s="207"/>
      <c r="C19" s="137"/>
      <c r="D19" s="208">
        <f t="shared" si="0"/>
        <v>0</v>
      </c>
      <c r="E19" s="233"/>
      <c r="F19" s="178"/>
      <c r="G19" s="178"/>
      <c r="H19" s="178"/>
    </row>
    <row r="20" spans="1:8" x14ac:dyDescent="0.2">
      <c r="A20" s="201"/>
      <c r="B20" s="207"/>
      <c r="C20" s="137"/>
      <c r="D20" s="208">
        <f t="shared" si="0"/>
        <v>0</v>
      </c>
      <c r="E20" s="233"/>
      <c r="F20" s="178"/>
      <c r="G20" s="178"/>
      <c r="H20" s="178"/>
    </row>
    <row r="21" spans="1:8" x14ac:dyDescent="0.2">
      <c r="A21" s="201"/>
      <c r="B21" s="204"/>
      <c r="C21" s="205"/>
      <c r="D21" s="208">
        <f>+B21*C21</f>
        <v>0</v>
      </c>
      <c r="E21" s="233"/>
    </row>
    <row r="22" spans="1:8" ht="27" customHeight="1" thickBot="1" x14ac:dyDescent="0.25">
      <c r="B22" s="55"/>
      <c r="C22" s="57" t="s">
        <v>22</v>
      </c>
      <c r="D22" s="121">
        <f>SUM(D16:D21)</f>
        <v>0</v>
      </c>
      <c r="E22" s="57" t="s">
        <v>22</v>
      </c>
      <c r="F22" s="262">
        <f>SUM(F16:F20)</f>
        <v>0</v>
      </c>
      <c r="G22" s="262">
        <f t="shared" ref="G22:H22" si="1">SUM(G16:G20)</f>
        <v>0</v>
      </c>
      <c r="H22" s="262">
        <f t="shared" si="1"/>
        <v>0</v>
      </c>
    </row>
    <row r="23" spans="1:8" ht="13.5" thickTop="1" x14ac:dyDescent="0.2">
      <c r="B23" s="20"/>
      <c r="C23" s="15"/>
      <c r="D23" s="21"/>
      <c r="E23" s="234"/>
      <c r="F23" s="66"/>
      <c r="G23" s="66"/>
      <c r="H23" s="66"/>
    </row>
    <row r="24" spans="1:8" ht="27" customHeight="1" x14ac:dyDescent="0.2">
      <c r="A24" s="327" t="s">
        <v>171</v>
      </c>
      <c r="B24" s="327"/>
      <c r="C24" s="327"/>
      <c r="D24" s="327"/>
      <c r="E24" s="224"/>
    </row>
    <row r="25" spans="1:8" x14ac:dyDescent="0.2">
      <c r="A25" s="340"/>
      <c r="B25" s="341"/>
      <c r="C25" s="341"/>
      <c r="D25" s="341"/>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0" spans="1:8" x14ac:dyDescent="0.2">
      <c r="A30" s="341"/>
      <c r="B30" s="341"/>
      <c r="C30" s="341"/>
      <c r="D30" s="341"/>
    </row>
    <row r="31" spans="1:8" x14ac:dyDescent="0.2">
      <c r="A31" s="341"/>
      <c r="B31" s="341"/>
      <c r="C31" s="341"/>
      <c r="D31" s="341"/>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9" t="s">
        <v>122</v>
      </c>
      <c r="B30" s="349"/>
      <c r="C30" s="349"/>
      <c r="D30" s="349"/>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C37" sqref="C37"/>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18">
        <f>+Summary!$A$1</f>
        <v>0</v>
      </c>
      <c r="B1" s="318"/>
      <c r="C1" s="318"/>
      <c r="D1" s="318"/>
    </row>
    <row r="2" spans="1:8" x14ac:dyDescent="0.2">
      <c r="A2" s="314" t="str">
        <f>Summary!$A$2</f>
        <v>ANNUAL PERIOD</v>
      </c>
      <c r="B2" s="314"/>
      <c r="C2" s="314"/>
      <c r="D2" s="314"/>
      <c r="E2" s="314"/>
      <c r="F2" s="314"/>
    </row>
    <row r="3" spans="1:8" ht="20.100000000000001" customHeight="1" x14ac:dyDescent="0.2"/>
    <row r="4" spans="1:8" x14ac:dyDescent="0.2">
      <c r="A4" s="316" t="str">
        <f>Summary!$A$4</f>
        <v>CASE MANAGEMENT</v>
      </c>
      <c r="B4" s="316"/>
      <c r="C4" s="316"/>
      <c r="D4" s="316"/>
      <c r="E4" s="316"/>
      <c r="F4" s="316"/>
    </row>
    <row r="5" spans="1:8" x14ac:dyDescent="0.2">
      <c r="A5" s="4"/>
      <c r="B5" s="4"/>
      <c r="C5" s="4"/>
      <c r="D5" s="4"/>
    </row>
    <row r="6" spans="1:8" x14ac:dyDescent="0.2">
      <c r="A6" s="5" t="s">
        <v>311</v>
      </c>
      <c r="B6" s="4"/>
      <c r="C6" s="4"/>
      <c r="D6" s="4"/>
    </row>
    <row r="7" spans="1:8" x14ac:dyDescent="0.2">
      <c r="B7" s="4"/>
      <c r="C7" s="4"/>
      <c r="D7" s="4"/>
    </row>
    <row r="8" spans="1:8" ht="15" customHeight="1" x14ac:dyDescent="0.2">
      <c r="A8" s="350" t="s">
        <v>296</v>
      </c>
      <c r="B8" s="350"/>
      <c r="C8" s="350"/>
      <c r="D8" s="350"/>
    </row>
    <row r="9" spans="1:8" ht="15" customHeight="1" x14ac:dyDescent="0.2">
      <c r="A9" s="350" t="s">
        <v>295</v>
      </c>
      <c r="B9" s="350"/>
      <c r="C9" s="350"/>
      <c r="D9" s="77"/>
    </row>
    <row r="10" spans="1:8" ht="15" customHeight="1" x14ac:dyDescent="0.2">
      <c r="A10" s="46" t="s">
        <v>169</v>
      </c>
      <c r="B10" s="28"/>
      <c r="C10" s="28"/>
      <c r="D10" s="28"/>
    </row>
    <row r="11" spans="1:8" ht="15" customHeight="1" x14ac:dyDescent="0.2">
      <c r="A11" s="169" t="s">
        <v>310</v>
      </c>
      <c r="B11" s="28"/>
      <c r="C11" s="28"/>
      <c r="D11" s="28"/>
    </row>
    <row r="12" spans="1:8" ht="15" customHeight="1" x14ac:dyDescent="0.2">
      <c r="A12" s="324" t="s">
        <v>314</v>
      </c>
      <c r="B12" s="324"/>
      <c r="C12" s="324"/>
      <c r="D12" s="324"/>
    </row>
    <row r="13" spans="1:8" ht="14.25" customHeight="1" thickBot="1" x14ac:dyDescent="0.25">
      <c r="A13" s="94"/>
      <c r="B13" s="95"/>
      <c r="C13" s="95"/>
      <c r="D13" s="95"/>
    </row>
    <row r="14" spans="1:8" ht="13.5" thickTop="1" x14ac:dyDescent="0.2">
      <c r="A14" s="101" t="s">
        <v>0</v>
      </c>
      <c r="B14" s="101" t="s">
        <v>1</v>
      </c>
      <c r="C14" s="101" t="s">
        <v>2</v>
      </c>
      <c r="D14" s="101" t="s">
        <v>3</v>
      </c>
      <c r="F14" s="321" t="s">
        <v>315</v>
      </c>
      <c r="G14" s="322"/>
      <c r="H14" s="323"/>
    </row>
    <row r="15" spans="1:8" ht="26.25" thickBot="1" x14ac:dyDescent="0.25">
      <c r="A15" s="102" t="s">
        <v>144</v>
      </c>
      <c r="B15" s="102" t="s">
        <v>23</v>
      </c>
      <c r="C15" s="103" t="s">
        <v>192</v>
      </c>
      <c r="D15" s="103" t="s">
        <v>170</v>
      </c>
      <c r="F15" s="257">
        <v>44742</v>
      </c>
      <c r="G15" s="257">
        <v>44377</v>
      </c>
      <c r="H15" s="257">
        <v>44012</v>
      </c>
    </row>
    <row r="16" spans="1:8" ht="13.5" thickTop="1" x14ac:dyDescent="0.2">
      <c r="A16" s="202"/>
      <c r="B16" s="133"/>
      <c r="C16" s="139"/>
      <c r="D16" s="119">
        <f t="shared" ref="D16:D21" si="0">B16*C16</f>
        <v>0</v>
      </c>
      <c r="E16" s="225"/>
      <c r="F16" s="178"/>
      <c r="G16" s="178"/>
      <c r="H16" s="178"/>
    </row>
    <row r="17" spans="1:8" x14ac:dyDescent="0.2">
      <c r="A17" s="194"/>
      <c r="B17" s="136"/>
      <c r="C17" s="140"/>
      <c r="D17" s="118">
        <f t="shared" si="0"/>
        <v>0</v>
      </c>
      <c r="E17" s="225"/>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51"/>
      <c r="B24" s="351"/>
      <c r="C24" s="351"/>
      <c r="D24" s="351"/>
    </row>
    <row r="25" spans="1:8" ht="29.25" customHeight="1" x14ac:dyDescent="0.2">
      <c r="A25" s="327" t="s">
        <v>230</v>
      </c>
      <c r="B25" s="327"/>
      <c r="C25" s="327"/>
      <c r="D25" s="327"/>
    </row>
    <row r="26" spans="1:8" x14ac:dyDescent="0.2">
      <c r="A26" s="341"/>
      <c r="B26" s="341"/>
      <c r="C26" s="341"/>
      <c r="D26" s="341"/>
    </row>
    <row r="27" spans="1:8" x14ac:dyDescent="0.2">
      <c r="A27" s="341"/>
      <c r="B27" s="341"/>
      <c r="C27" s="341"/>
      <c r="D27" s="341"/>
    </row>
    <row r="28" spans="1:8" x14ac:dyDescent="0.2">
      <c r="A28" s="341"/>
      <c r="B28" s="341"/>
      <c r="C28" s="341"/>
      <c r="D28" s="341"/>
    </row>
    <row r="29" spans="1:8" x14ac:dyDescent="0.2">
      <c r="A29" s="341"/>
      <c r="B29" s="341"/>
      <c r="C29" s="341"/>
      <c r="D29" s="341"/>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3.xml><?xml version="1.0" encoding="utf-8"?>
<ds:datastoreItem xmlns:ds="http://schemas.openxmlformats.org/officeDocument/2006/customXml" ds:itemID="{46444262-7B17-4847-8A05-0D9FEFCCCA44}">
  <ds:schemaRefs>
    <ds:schemaRef ds:uri="http://purl.org/dc/terms/"/>
    <ds:schemaRef ds:uri="http://schemas.openxmlformats.org/package/2006/metadata/core-properties"/>
    <ds:schemaRef ds:uri="35215aa6-65fc-4aa6-bdc9-3d9b2dc0485e"/>
    <ds:schemaRef ds:uri="http://schemas.microsoft.com/office/2006/documentManagement/types"/>
    <ds:schemaRef ds:uri="http://schemas.microsoft.com/office/infopath/2007/PartnerControls"/>
    <ds:schemaRef ds:uri="http://purl.org/dc/elements/1.1/"/>
    <ds:schemaRef ds:uri="http://schemas.microsoft.com/office/2006/metadata/properties"/>
    <ds:schemaRef ds:uri="0212fe8a-8cf9-4927-b1b6-e45273cf54e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2023-05-15T22:02:23Z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