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Salaries'!$B$24:$H$26</definedName>
    <definedName name="_xlnm.Print_Area" localSheetId="1">'A. Salaries'!$B$10:$H$26</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1" l="1"/>
  <c r="B32" i="3" l="1"/>
  <c r="B30" i="3"/>
  <c r="B29" i="3"/>
  <c r="D64" i="1"/>
  <c r="H63" i="1" l="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H26" i="1"/>
  <c r="E26" i="1"/>
  <c r="A3" i="35" l="1"/>
  <c r="A1" i="35"/>
  <c r="A3" i="33"/>
  <c r="A1" i="33"/>
  <c r="A4" i="4"/>
  <c r="A2" i="4"/>
  <c r="A4" i="7"/>
  <c r="A2" i="7"/>
  <c r="B3" i="1"/>
  <c r="B2" i="1"/>
  <c r="H16" i="35" l="1"/>
  <c r="G16" i="35"/>
  <c r="F16" i="35"/>
  <c r="D15" i="35"/>
  <c r="D16" i="35" s="1"/>
  <c r="C31" i="2" s="1"/>
  <c r="A4" i="35"/>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I26" i="10"/>
  <c r="I32" i="10" s="1"/>
  <c r="H26" i="10"/>
  <c r="H32" i="10" s="1"/>
  <c r="J32" i="10"/>
  <c r="D21" i="34" l="1"/>
  <c r="C26" i="2" s="1"/>
  <c r="H64" i="1"/>
  <c r="D21" i="7"/>
  <c r="C15" i="2" l="1"/>
  <c r="B28" i="3"/>
  <c r="B27" i="3"/>
  <c r="B26" i="3"/>
  <c r="B31" i="3"/>
  <c r="D19" i="7"/>
  <c r="D16" i="7" l="1"/>
  <c r="D17" i="7" l="1"/>
  <c r="D24" i="22" l="1"/>
  <c r="D18" i="7" l="1"/>
  <c r="D20" i="7"/>
  <c r="D18" i="26" l="1"/>
  <c r="D19" i="26"/>
  <c r="D20" i="26"/>
  <c r="D21" i="26"/>
  <c r="D22" i="26"/>
  <c r="D23" i="26"/>
  <c r="D24" i="26"/>
  <c r="D25" i="26"/>
  <c r="D26" i="26"/>
  <c r="D27" i="26"/>
  <c r="D19" i="22" l="1"/>
  <c r="D20" i="22"/>
  <c r="D21" i="22"/>
  <c r="D22" i="22"/>
  <c r="D23" i="22"/>
  <c r="D18" i="22"/>
  <c r="D25" i="22"/>
  <c r="D17" i="30" l="1"/>
  <c r="D18" i="30"/>
  <c r="D19" i="30"/>
  <c r="D20" i="30"/>
  <c r="D21" i="30"/>
  <c r="D16" i="30"/>
  <c r="A3" i="3" l="1"/>
  <c r="A4" i="10"/>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D33" i="26" s="1"/>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F32" i="10" l="1"/>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E15" i="2" l="1"/>
  <c r="C18" i="2"/>
  <c r="E18" i="2" s="1"/>
  <c r="D29" i="3"/>
  <c r="D32" i="3"/>
  <c r="D30" i="3"/>
  <c r="E26" i="2"/>
  <c r="E21" i="2"/>
  <c r="C19" i="2"/>
  <c r="E19" i="2" s="1"/>
  <c r="D26" i="3" l="1"/>
  <c r="D28" i="3"/>
  <c r="D27" i="3"/>
  <c r="D31" i="3"/>
  <c r="D33" i="3" l="1"/>
  <c r="D35" i="3" s="1"/>
  <c r="C16" i="2" l="1"/>
  <c r="C17" i="2" l="1"/>
  <c r="E16" i="2"/>
  <c r="D18" i="29"/>
  <c r="E17" i="2" l="1"/>
  <c r="D19" i="29"/>
  <c r="D15" i="29"/>
  <c r="D22" i="29" s="1"/>
  <c r="C27" i="2" s="1"/>
  <c r="E27" i="2" l="1"/>
  <c r="E30" i="2" s="1"/>
  <c r="C30" i="2"/>
  <c r="C33" i="2" l="1"/>
  <c r="E31" i="2" l="1"/>
  <c r="C32" i="2"/>
  <c r="D32" i="2" s="1"/>
  <c r="E33" i="2" l="1"/>
</calcChain>
</file>

<file path=xl/sharedStrings.xml><?xml version="1.0" encoding="utf-8"?>
<sst xmlns="http://schemas.openxmlformats.org/spreadsheetml/2006/main" count="755" uniqueCount="389">
  <si>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</si>
  <si>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</si>
  <si>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</si>
  <si>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</si>
  <si>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</si>
  <si>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</si>
  <si>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</si>
  <si>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</si>
  <si>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</si>
  <si>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</si>
  <si>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</si>
  <si>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</si>
  <si>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</si>
  <si>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</si>
  <si>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</si>
  <si>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</si>
  <si>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</si>
  <si>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</si>
  <si>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</si>
  <si>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</si>
  <si>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</si>
  <si>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</si>
  <si>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</si>
  <si>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</si>
  <si>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</si>
  <si>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</si>
  <si>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</si>
  <si>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</si>
  <si>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</si>
  <si>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</si>
  <si>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</si>
  <si>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</si>
  <si>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</si>
  <si>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</si>
  <si>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</si>
  <si>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</si>
  <si>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</si>
  <si>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</si>
  <si>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</si>
  <si>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</si>
  <si>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</si>
  <si>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</si>
  <si>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</si>
  <si>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</si>
  <si>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</si>
  <si>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</si>
  <si>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</si>
  <si>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</si>
  <si>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</si>
  <si>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</si>
  <si>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</si>
  <si>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</si>
  <si>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</si>
  <si>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</si>
  <si>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</si>
  <si>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</si>
  <si>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</si>
  <si>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</si>
  <si>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</si>
  <si>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</si>
  <si>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</si>
  <si>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</si>
  <si>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</si>
  <si>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</si>
  <si>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</si>
  <si>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</si>
  <si>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</si>
  <si>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</si>
  <si>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</si>
  <si>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</si>
  <si>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</si>
  <si>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</si>
  <si>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</si>
  <si>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</si>
  <si>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</si>
  <si>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</si>
  <si>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</si>
  <si>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</si>
  <si>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</si>
  <si>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</si>
  <si>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</si>
  <si>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</si>
  <si>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</si>
  <si>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</si>
  <si>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</si>
  <si>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</si>
  <si>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</si>
  <si>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</si>
  <si>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</si>
  <si>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</si>
  <si>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</si>
  <si>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</si>
  <si>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</si>
  <si>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</si>
  <si>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</si>
  <si>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</si>
  <si>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</si>
  <si>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</si>
  <si>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</si>
  <si>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</si>
  <si>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</si>
  <si>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</si>
  <si>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</si>
  <si>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</si>
  <si>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</si>
  <si>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</si>
  <si>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</si>
  <si>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</si>
  <si>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</si>
  <si>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</si>
  <si>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</si>
  <si>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</si>
  <si>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</si>
  <si>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</si>
  <si>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</si>
  <si>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</si>
  <si>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</si>
  <si>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</si>
  <si>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</si>
  <si>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</si>
  <si>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</si>
  <si>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</si>
  <si>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</si>
  <si>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</si>
  <si>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</si>
  <si>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</si>
  <si>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</si>
  <si>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</si>
  <si>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</si>
  <si>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</si>
  <si>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</si>
  <si>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</si>
  <si>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</si>
  <si>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</si>
  <si>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</si>
  <si>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</si>
  <si>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</si>
  <si>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</si>
  <si>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</si>
  <si>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</si>
  <si>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</si>
  <si>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</si>
  <si>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</si>
  <si>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</si>
  <si>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</si>
  <si>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</si>
  <si>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</si>
  <si>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</si>
  <si>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</si>
  <si>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</si>
  <si>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</si>
  <si>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</si>
  <si>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</si>
  <si>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</si>
  <si>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</si>
  <si>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</si>
  <si>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</si>
  <si>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</si>
  <si>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</si>
  <si>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</si>
  <si>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</si>
  <si>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</si>
  <si>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</si>
  <si>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</si>
  <si>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</si>
  <si>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</si>
  <si>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</si>
  <si>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</si>
  <si>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</si>
  <si>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</si>
  <si>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</si>
  <si>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</si>
  <si>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</si>
  <si>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</si>
  <si>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</si>
  <si>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</si>
  <si>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</si>
  <si>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</si>
  <si>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</si>
  <si>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</si>
  <si>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</si>
  <si>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</si>
  <si>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</si>
  <si>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</si>
  <si>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</si>
  <si>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</si>
  <si>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</si>
  <si>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</si>
  <si>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</si>
  <si>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</si>
  <si>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</si>
  <si>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</si>
  <si>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</si>
  <si>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</si>
  <si>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</si>
  <si>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</si>
  <si>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</si>
  <si>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</si>
  <si>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</si>
  <si>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</si>
  <si>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</si>
  <si>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</si>
  <si>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</si>
  <si>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</si>
  <si>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</si>
  <si>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</si>
  <si>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</si>
  <si>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</si>
  <si>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</si>
  <si>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</si>
  <si>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</si>
  <si>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</si>
  <si>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</si>
  <si>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</si>
  <si>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</si>
  <si>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</si>
  <si>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</si>
  <si>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</si>
  <si>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</si>
  <si>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</si>
  <si>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</si>
  <si>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</si>
  <si>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</si>
  <si>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</si>
  <si>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</si>
  <si>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</si>
  <si>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</si>
  <si>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</si>
  <si>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</si>
  <si>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</si>
  <si>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</si>
  <si>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</si>
  <si>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</si>
  <si>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</si>
  <si>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</si>
  <si>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</si>
  <si>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</si>
  <si>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</si>
  <si>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</si>
  <si>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</si>
  <si>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</si>
  <si>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</si>
  <si>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</si>
  <si>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</si>
  <si>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</si>
  <si>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</si>
  <si>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</si>
  <si>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</si>
  <si>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</si>
  <si>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</si>
  <si>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</si>
  <si>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</si>
  <si>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</si>
  <si>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</si>
  <si>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</si>
  <si>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</si>
  <si>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</si>
  <si>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</si>
  <si>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</si>
  <si>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</si>
  <si>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</si>
  <si>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</si>
  <si>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</si>
  <si>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</si>
  <si>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</si>
  <si>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</si>
  <si>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</si>
  <si>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</si>
  <si>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</si>
  <si>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</si>
  <si>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</si>
  <si>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</si>
  <si>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</si>
  <si>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</si>
  <si>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</si>
  <si>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</si>
  <si>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</si>
  <si>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</si>
  <si>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</si>
  <si>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</si>
  <si>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</si>
  <si>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</si>
  <si>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</si>
  <si>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</si>
  <si>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t>Clerical</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</si>
  <si>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</si>
  <si>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</si>
  <si>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</si>
  <si>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</si>
  <si>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</si>
  <si>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</si>
  <si>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</si>
  <si>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</si>
  <si>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</si>
  <si>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</si>
  <si>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</si>
  <si>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</si>
  <si>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</si>
  <si>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</si>
  <si>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</si>
  <si>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</si>
  <si>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</si>
  <si>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</si>
  <si>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</si>
  <si>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</si>
  <si>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</si>
  <si>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</si>
  <si>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</si>
  <si>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</si>
  <si>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</si>
  <si>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</si>
  <si>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</si>
  <si>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</si>
  <si>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</si>
  <si>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</si>
  <si>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</si>
  <si>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</si>
  <si>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</si>
  <si>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</si>
  <si>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</si>
  <si>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</si>
  <si>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</si>
  <si>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</si>
  <si>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</si>
  <si>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</si>
  <si>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</si>
  <si>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</si>
  <si>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</si>
  <si>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</si>
  <si>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</si>
  <si>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</si>
  <si>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</si>
  <si>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CASE MANAGEMENT</t>
  </si>
  <si>
    <t>County</t>
  </si>
  <si>
    <t>Family Support Worker</t>
  </si>
  <si>
    <t>Cle-1</t>
  </si>
  <si>
    <t>Cle-2</t>
  </si>
  <si>
    <t>Cle-3</t>
  </si>
  <si>
    <t>PM-1</t>
  </si>
  <si>
    <t>Program Manager</t>
  </si>
  <si>
    <t>Sup-1</t>
  </si>
  <si>
    <t>Supervisor</t>
  </si>
  <si>
    <t>Sup-2</t>
  </si>
  <si>
    <t>Sup-3</t>
  </si>
  <si>
    <t>Sup-4</t>
  </si>
  <si>
    <t>CMSpe-1</t>
  </si>
  <si>
    <t>Specialist</t>
  </si>
  <si>
    <t>CMSpe-2</t>
  </si>
  <si>
    <t>CMSpe-3</t>
  </si>
  <si>
    <t>CMSpe-4</t>
  </si>
  <si>
    <t>CM-1</t>
  </si>
  <si>
    <t>Case Manager</t>
  </si>
  <si>
    <t>CM-2</t>
  </si>
  <si>
    <t>CM-3</t>
  </si>
  <si>
    <t>CM-4</t>
  </si>
  <si>
    <t>CM-5</t>
  </si>
  <si>
    <t>CM-6</t>
  </si>
  <si>
    <t>CM-7</t>
  </si>
  <si>
    <t>CM-8</t>
  </si>
  <si>
    <t>CM-9</t>
  </si>
  <si>
    <t>CM-10</t>
  </si>
  <si>
    <t>CM-11</t>
  </si>
  <si>
    <t>CM-12</t>
  </si>
  <si>
    <t>CM-13</t>
  </si>
  <si>
    <t>CM-14</t>
  </si>
  <si>
    <t>CM-15</t>
  </si>
  <si>
    <t>CM-16</t>
  </si>
  <si>
    <t>CM-17</t>
  </si>
  <si>
    <t>CM-18</t>
  </si>
  <si>
    <t>CM-19</t>
  </si>
  <si>
    <t>CM-20</t>
  </si>
  <si>
    <t>CM-21</t>
  </si>
  <si>
    <t>FSW-1</t>
  </si>
  <si>
    <t>FSW-2</t>
  </si>
  <si>
    <t>FSW-3</t>
  </si>
  <si>
    <t>FSW-4</t>
  </si>
  <si>
    <t>FSW-5</t>
  </si>
  <si>
    <t>Santa Rosa County</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</si>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</sst>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8" fontId="3" fillId="3" borderId="7" xfId="1" applyNumberFormat="1" applyFont="1" applyFill="1" applyBorder="1"/>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10" fontId="0" fillId="3" borderId="7" xfId="5" applyNumberFormat="1" applyFont="1" applyFill="1" applyBorder="1"/>
    <xf numFmtId="0" fontId="4" fillId="0" borderId="0" xfId="0" applyFont="1" applyAlignment="1">
      <alignment horizontal="center" vertical="center"/>
    </xf>
    <xf numFmtId="0" fontId="5" fillId="0" borderId="0" xfId="0" applyFont="1" applyAlignment="1">
      <alignment horizontal="center" vertic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xf numFmtId="0" fontId="3" fillId="0" borderId="9" xfId="0" applyFont="1" applyBorder="1" applyAlignment="1">
      <alignment horizontal="center" vertical="center"/>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3" fillId="0" borderId="0" xfId="0" applyFont="1" applyFill="1" applyAlignment="1">
      <alignment horizontal="left" vertical="top"/>
    </xf>
    <xf numFmtId="0" fontId="8" fillId="0" borderId="0" xfId="0" applyFont="1" applyAlignment="1">
      <alignment horizontal="center"/>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zoomScalePageLayoutView="12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89"/>
      <c r="B1" s="289"/>
      <c r="C1" s="289"/>
      <c r="D1" s="289"/>
      <c r="E1" s="289"/>
      <c r="F1" s="289"/>
      <c r="G1" s="289"/>
      <c r="H1" s="289"/>
    </row>
    <row r="2" spans="1:9" x14ac:dyDescent="0.2">
      <c r="A2" s="290" t="s">
        <v>325</v>
      </c>
      <c r="B2" s="290"/>
      <c r="C2" s="290"/>
      <c r="D2" s="290"/>
      <c r="E2" s="290"/>
      <c r="F2" s="290"/>
      <c r="G2" s="290"/>
      <c r="H2" s="290"/>
    </row>
    <row r="3" spans="1:9" ht="20.100000000000001" customHeight="1" x14ac:dyDescent="0.2"/>
    <row r="4" spans="1:9" x14ac:dyDescent="0.2">
      <c r="A4" s="292" t="s">
        <v>332</v>
      </c>
      <c r="B4" s="292"/>
      <c r="C4" s="292"/>
      <c r="D4" s="292"/>
      <c r="E4" s="292"/>
      <c r="F4" s="292"/>
      <c r="G4" s="292"/>
      <c r="H4" s="292"/>
    </row>
    <row r="5" spans="1:9" x14ac:dyDescent="0.2">
      <c r="A5" s="291" t="s">
        <v>238</v>
      </c>
      <c r="B5" s="291"/>
      <c r="C5" s="291"/>
      <c r="D5" s="291"/>
      <c r="E5" s="291"/>
      <c r="F5" s="291"/>
      <c r="G5" s="291"/>
      <c r="H5" s="291"/>
    </row>
    <row r="6" spans="1:9" x14ac:dyDescent="0.2">
      <c r="A6" s="3"/>
      <c r="B6" s="4"/>
      <c r="C6" s="4"/>
      <c r="D6" s="4"/>
      <c r="E6" s="4"/>
    </row>
    <row r="7" spans="1:9" x14ac:dyDescent="0.2">
      <c r="A7" s="46" t="s">
        <v>239</v>
      </c>
      <c r="B7" s="28"/>
      <c r="C7" s="28"/>
      <c r="D7" s="28"/>
      <c r="E7" s="4"/>
    </row>
    <row r="8" spans="1:9" x14ac:dyDescent="0.2">
      <c r="A8" s="294" t="s">
        <v>240</v>
      </c>
      <c r="B8" s="294"/>
      <c r="C8" s="294"/>
      <c r="D8" s="294"/>
      <c r="E8" s="294"/>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95" t="s">
        <v>0</v>
      </c>
      <c r="B13" s="296"/>
      <c r="C13" s="2" t="s">
        <v>1</v>
      </c>
      <c r="D13" s="2" t="s">
        <v>2</v>
      </c>
      <c r="E13" s="2" t="s">
        <v>3</v>
      </c>
    </row>
    <row r="14" spans="1:9" ht="39" thickBot="1" x14ac:dyDescent="0.25">
      <c r="A14" s="297" t="s">
        <v>5</v>
      </c>
      <c r="B14" s="298"/>
      <c r="C14" s="10" t="s">
        <v>6</v>
      </c>
      <c r="D14" s="87" t="s">
        <v>215</v>
      </c>
      <c r="E14" s="10" t="s">
        <v>151</v>
      </c>
    </row>
    <row r="15" spans="1:9" ht="20.100000000000001" customHeight="1" thickTop="1" thickBot="1" x14ac:dyDescent="0.25">
      <c r="A15" t="s">
        <v>7</v>
      </c>
      <c r="B15" t="s">
        <v>139</v>
      </c>
      <c r="C15" s="109">
        <f>+'A. Salaries'!H64</f>
        <v>1830035</v>
      </c>
      <c r="D15" s="123">
        <v>1</v>
      </c>
      <c r="E15" s="112">
        <f>C15*D15</f>
        <v>1830035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300" t="s">
        <v>218</v>
      </c>
      <c r="B17" s="300"/>
      <c r="C17" s="127">
        <f>SUM(C15:C16)</f>
        <v>1830035</v>
      </c>
      <c r="D17" s="124"/>
      <c r="E17" s="113">
        <f>E15+E16</f>
        <v>1830035</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299</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300" t="s">
        <v>217</v>
      </c>
      <c r="B30" s="300"/>
      <c r="C30" s="127">
        <f>SUM(C17:C29)</f>
        <v>1830035</v>
      </c>
      <c r="D30" s="124"/>
      <c r="E30" s="112">
        <f>SUM(E17:E29)</f>
        <v>1830035</v>
      </c>
      <c r="F30" s="12"/>
      <c r="G30" s="252"/>
      <c r="H30" s="242"/>
    </row>
    <row r="31" spans="1:10" ht="39.75" customHeight="1" thickTop="1" thickBot="1" x14ac:dyDescent="0.25">
      <c r="A31" s="299" t="s">
        <v>329</v>
      </c>
      <c r="B31" s="299"/>
      <c r="C31" s="126">
        <f>+'O. Administative Expense'!D16</f>
        <v>0</v>
      </c>
      <c r="D31" s="123">
        <v>1</v>
      </c>
      <c r="E31" s="114">
        <f t="shared" si="0"/>
        <v>0</v>
      </c>
      <c r="F31" s="12"/>
      <c r="I31" s="11"/>
      <c r="J31" s="12"/>
    </row>
    <row r="32" spans="1:10" ht="26.25" customHeight="1" thickTop="1" thickBot="1" x14ac:dyDescent="0.3">
      <c r="A32" s="301" t="s">
        <v>297</v>
      </c>
      <c r="B32" s="301"/>
      <c r="C32" s="125">
        <f>C31/C30</f>
        <v>0</v>
      </c>
      <c r="D32" s="302" t="str">
        <f>IF(C32&lt;0.1,"","Over 10%")</f>
        <v/>
      </c>
      <c r="E32" s="302"/>
      <c r="F32" s="12"/>
      <c r="I32" s="12"/>
    </row>
    <row r="33" spans="1:10" s="39" customFormat="1" ht="45" customHeight="1" thickTop="1" thickBot="1" x14ac:dyDescent="0.3">
      <c r="B33" s="52" t="s">
        <v>216</v>
      </c>
      <c r="C33" s="115">
        <f>SUM(C30:C31)</f>
        <v>1830035</v>
      </c>
      <c r="D33" s="51" t="s">
        <v>241</v>
      </c>
      <c r="E33" s="115">
        <f>E30+E31</f>
        <v>1830035</v>
      </c>
      <c r="F33" s="50"/>
      <c r="G33" s="251"/>
      <c r="H33" s="251"/>
      <c r="I33" s="50"/>
      <c r="J33" s="12"/>
    </row>
    <row r="34" spans="1:10" s="39" customFormat="1" ht="13.5" thickTop="1" x14ac:dyDescent="0.2">
      <c r="F34" s="50"/>
      <c r="G34" s="251"/>
    </row>
    <row r="35" spans="1:10" s="39" customFormat="1" x14ac:dyDescent="0.2">
      <c r="A35" s="39" t="s">
        <v>328</v>
      </c>
      <c r="F35" s="50"/>
      <c r="G35" s="251"/>
    </row>
    <row r="36" spans="1:10" s="39" customFormat="1" x14ac:dyDescent="0.2">
      <c r="F36" s="50"/>
      <c r="G36" s="251"/>
    </row>
    <row r="37" spans="1:10" s="39" customFormat="1" ht="13.5" thickBot="1" x14ac:dyDescent="0.25">
      <c r="F37" s="50"/>
      <c r="G37" s="251"/>
    </row>
    <row r="38" spans="1:10" s="39" customFormat="1" x14ac:dyDescent="0.2">
      <c r="A38" s="304" t="s">
        <v>331</v>
      </c>
      <c r="B38" s="305"/>
      <c r="C38" s="305"/>
      <c r="D38" s="306"/>
      <c r="E38" s="313">
        <v>2937426</v>
      </c>
      <c r="F38" s="50"/>
      <c r="G38" s="251"/>
    </row>
    <row r="39" spans="1:10" s="39" customFormat="1" x14ac:dyDescent="0.2">
      <c r="A39" s="307"/>
      <c r="B39" s="308"/>
      <c r="C39" s="308"/>
      <c r="D39" s="309"/>
      <c r="E39" s="314"/>
      <c r="F39" s="50"/>
      <c r="G39" s="251"/>
    </row>
    <row r="40" spans="1:10" s="39" customFormat="1" ht="13.5" thickBot="1" x14ac:dyDescent="0.25">
      <c r="A40" s="310"/>
      <c r="B40" s="311"/>
      <c r="C40" s="311"/>
      <c r="D40" s="312"/>
      <c r="E40" s="315"/>
      <c r="F40" s="50"/>
      <c r="G40" s="251"/>
    </row>
    <row r="41" spans="1:10" s="39" customFormat="1" x14ac:dyDescent="0.2">
      <c r="F41" s="50"/>
      <c r="G41" s="251"/>
    </row>
    <row r="42" spans="1:10" s="39" customFormat="1" x14ac:dyDescent="0.2">
      <c r="F42" s="50"/>
      <c r="G42" s="251"/>
    </row>
    <row r="43" spans="1:10" s="39" customFormat="1" x14ac:dyDescent="0.2">
      <c r="F43" s="50"/>
      <c r="G43" s="251"/>
    </row>
    <row r="44" spans="1:10" s="39" customFormat="1" x14ac:dyDescent="0.2">
      <c r="F44" s="50"/>
      <c r="G44" s="251"/>
    </row>
    <row r="45" spans="1:10" ht="12.75" customHeight="1" x14ac:dyDescent="0.2">
      <c r="A45" s="299" t="s">
        <v>166</v>
      </c>
      <c r="B45" s="299"/>
      <c r="C45" s="299"/>
      <c r="D45" s="299"/>
      <c r="E45" s="299"/>
      <c r="F45" s="299"/>
    </row>
    <row r="46" spans="1:10" x14ac:dyDescent="0.2">
      <c r="A46" s="299"/>
      <c r="B46" s="299"/>
      <c r="C46" s="299"/>
      <c r="D46" s="299"/>
      <c r="E46" s="299"/>
      <c r="F46" s="299"/>
    </row>
    <row r="47" spans="1:10" x14ac:dyDescent="0.2">
      <c r="A47" s="299"/>
      <c r="B47" s="299"/>
      <c r="C47" s="299"/>
      <c r="D47" s="299"/>
      <c r="E47" s="299"/>
      <c r="F47" s="299"/>
    </row>
    <row r="48" spans="1:10" x14ac:dyDescent="0.2">
      <c r="A48" s="68"/>
      <c r="B48" s="68"/>
      <c r="C48" s="68"/>
      <c r="D48" s="68"/>
      <c r="E48" s="68"/>
      <c r="F48" s="68"/>
    </row>
    <row r="49" spans="1:8" x14ac:dyDescent="0.2">
      <c r="A49" s="303" t="s">
        <v>243</v>
      </c>
      <c r="B49" s="303"/>
      <c r="C49" s="303"/>
      <c r="D49" s="303"/>
      <c r="E49" s="303"/>
      <c r="F49" s="303"/>
      <c r="G49" s="303"/>
      <c r="H49" s="303"/>
    </row>
    <row r="50" spans="1:8" x14ac:dyDescent="0.2">
      <c r="A50" s="293"/>
      <c r="B50" s="293"/>
      <c r="C50" s="293"/>
      <c r="D50" s="293"/>
      <c r="E50" s="293"/>
      <c r="F50" s="293"/>
      <c r="G50" s="293"/>
      <c r="H50" s="293"/>
    </row>
    <row r="51" spans="1:8" x14ac:dyDescent="0.2">
      <c r="A51" s="293"/>
      <c r="B51" s="293"/>
      <c r="C51" s="293"/>
      <c r="D51" s="293"/>
      <c r="E51" s="293"/>
      <c r="F51" s="293"/>
      <c r="G51" s="293"/>
      <c r="H51" s="293"/>
    </row>
    <row r="52" spans="1:8" x14ac:dyDescent="0.2">
      <c r="A52" s="293"/>
      <c r="B52" s="293"/>
      <c r="C52" s="293"/>
      <c r="D52" s="293"/>
      <c r="E52" s="293"/>
      <c r="F52" s="293"/>
      <c r="G52" s="293"/>
      <c r="H52" s="293"/>
    </row>
    <row r="53" spans="1:8" x14ac:dyDescent="0.2">
      <c r="A53" s="293"/>
      <c r="B53" s="293"/>
      <c r="C53" s="293"/>
      <c r="D53" s="293"/>
      <c r="E53" s="293"/>
      <c r="F53" s="293"/>
      <c r="G53" s="293"/>
      <c r="H53" s="293"/>
    </row>
    <row r="54" spans="1:8" x14ac:dyDescent="0.2">
      <c r="A54" s="293"/>
      <c r="B54" s="293"/>
      <c r="C54" s="293"/>
      <c r="D54" s="293"/>
      <c r="E54" s="293"/>
      <c r="F54" s="293"/>
      <c r="G54" s="293"/>
      <c r="H54" s="293"/>
    </row>
  </sheetData>
  <sheetProtection sheet="1" selectLockedCells="1"/>
  <dataConsolidate/>
  <mergeCells count="17">
    <mergeCell ref="E38:E40"/>
    <mergeCell ref="A1:H1"/>
    <mergeCell ref="A2:H2"/>
    <mergeCell ref="A5:H5"/>
    <mergeCell ref="A4:H4"/>
    <mergeCell ref="A50:H54"/>
    <mergeCell ref="A8:E8"/>
    <mergeCell ref="A13:B13"/>
    <mergeCell ref="A14:B14"/>
    <mergeCell ref="A45:F47"/>
    <mergeCell ref="A30:B30"/>
    <mergeCell ref="A17:B17"/>
    <mergeCell ref="A31:B31"/>
    <mergeCell ref="A32:B32"/>
    <mergeCell ref="D32:E32"/>
    <mergeCell ref="A49:H49"/>
    <mergeCell ref="A38:D40"/>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50" t="s">
        <v>83</v>
      </c>
      <c r="B12" s="351"/>
      <c r="C12" s="351"/>
      <c r="D12" s="351"/>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90" t="str">
        <f>Summary!$A$2</f>
        <v>ANNUAL PERIOD</v>
      </c>
      <c r="B1" s="290"/>
      <c r="C1" s="290"/>
      <c r="D1" s="290"/>
      <c r="E1" s="290"/>
      <c r="F1" s="290"/>
    </row>
    <row r="3" spans="1:8" x14ac:dyDescent="0.2">
      <c r="A3" s="292" t="str">
        <f>Summary!$A$4</f>
        <v>CASE MANAGEMENT</v>
      </c>
      <c r="B3" s="292"/>
      <c r="C3" s="292"/>
      <c r="D3" s="292"/>
      <c r="E3" s="292"/>
      <c r="F3" s="292"/>
    </row>
    <row r="4" spans="1:8" x14ac:dyDescent="0.2">
      <c r="A4" s="3"/>
      <c r="B4" s="4"/>
      <c r="C4" s="4"/>
      <c r="D4" s="4"/>
    </row>
    <row r="5" spans="1:8" x14ac:dyDescent="0.2">
      <c r="A5" s="5" t="s">
        <v>253</v>
      </c>
      <c r="B5" s="4"/>
      <c r="C5" s="4"/>
      <c r="D5" s="4"/>
    </row>
    <row r="6" spans="1:8" x14ac:dyDescent="0.2">
      <c r="A6" s="5"/>
      <c r="B6" s="4"/>
      <c r="C6" s="4"/>
      <c r="D6" s="4"/>
    </row>
    <row r="7" spans="1:8" x14ac:dyDescent="0.2">
      <c r="A7" s="348" t="s">
        <v>316</v>
      </c>
      <c r="B7" s="348"/>
      <c r="C7" s="348"/>
      <c r="D7" s="348"/>
    </row>
    <row r="8" spans="1:8" x14ac:dyDescent="0.2">
      <c r="A8" s="348" t="s">
        <v>267</v>
      </c>
      <c r="B8" s="348"/>
      <c r="C8" s="348"/>
      <c r="D8" s="348"/>
    </row>
    <row r="9" spans="1:8" x14ac:dyDescent="0.2">
      <c r="A9" s="244" t="s">
        <v>169</v>
      </c>
      <c r="B9" s="90"/>
      <c r="C9" s="90"/>
      <c r="D9" s="90"/>
    </row>
    <row r="10" spans="1:8" x14ac:dyDescent="0.2">
      <c r="A10" s="244" t="s">
        <v>209</v>
      </c>
      <c r="B10" s="90"/>
      <c r="C10" s="90"/>
      <c r="D10" s="90"/>
    </row>
    <row r="11" spans="1:8" x14ac:dyDescent="0.2">
      <c r="A11" s="322" t="s">
        <v>314</v>
      </c>
      <c r="B11" s="322"/>
      <c r="C11" s="322"/>
      <c r="D11" s="322"/>
    </row>
    <row r="12" spans="1:8" x14ac:dyDescent="0.2">
      <c r="A12" s="245"/>
      <c r="B12" s="245"/>
      <c r="C12" s="245"/>
      <c r="D12" s="245"/>
    </row>
    <row r="13" spans="1:8" x14ac:dyDescent="0.2">
      <c r="A13" s="245"/>
      <c r="B13" s="245"/>
      <c r="C13" s="245"/>
      <c r="D13" s="245"/>
    </row>
    <row r="14" spans="1:8" x14ac:dyDescent="0.2">
      <c r="A14" s="2" t="s">
        <v>0</v>
      </c>
      <c r="B14" s="2" t="s">
        <v>1</v>
      </c>
      <c r="C14" s="2" t="s">
        <v>2</v>
      </c>
      <c r="D14" s="2" t="s">
        <v>3</v>
      </c>
      <c r="F14" s="319" t="s">
        <v>315</v>
      </c>
      <c r="G14" s="320"/>
      <c r="H14" s="321"/>
    </row>
    <row r="15" spans="1:8" ht="26.25" thickBot="1" x14ac:dyDescent="0.25">
      <c r="A15" s="249" t="s">
        <v>94</v>
      </c>
      <c r="B15" s="249" t="s">
        <v>25</v>
      </c>
      <c r="C15" s="250" t="s">
        <v>192</v>
      </c>
      <c r="D15" s="249" t="s">
        <v>317</v>
      </c>
      <c r="F15" s="257">
        <v>44742</v>
      </c>
      <c r="G15" s="257">
        <v>44377</v>
      </c>
      <c r="H15" s="257">
        <v>44012</v>
      </c>
    </row>
    <row r="16" spans="1:8" ht="13.5" thickTop="1" x14ac:dyDescent="0.2">
      <c r="A16" s="236"/>
      <c r="B16" s="263"/>
      <c r="C16" s="139"/>
      <c r="D16" s="119">
        <v>0</v>
      </c>
      <c r="F16" s="178"/>
      <c r="G16" s="178"/>
      <c r="H16" s="178"/>
    </row>
    <row r="17" spans="1:8" x14ac:dyDescent="0.2">
      <c r="A17" s="208"/>
      <c r="B17" s="263"/>
      <c r="C17" s="140"/>
      <c r="D17" s="119">
        <v>0</v>
      </c>
      <c r="F17" s="178"/>
      <c r="G17" s="178"/>
      <c r="H17" s="178"/>
    </row>
    <row r="18" spans="1:8" x14ac:dyDescent="0.2">
      <c r="A18" s="208"/>
      <c r="B18" s="263"/>
      <c r="C18" s="140"/>
      <c r="D18" s="119">
        <v>0</v>
      </c>
      <c r="F18" s="178"/>
      <c r="G18" s="178"/>
      <c r="H18" s="178"/>
    </row>
    <row r="19" spans="1:8" x14ac:dyDescent="0.2">
      <c r="A19" s="208"/>
      <c r="B19" s="263"/>
      <c r="C19" s="140"/>
      <c r="D19" s="119">
        <v>0</v>
      </c>
      <c r="F19" s="178"/>
      <c r="G19" s="178"/>
      <c r="H19" s="178"/>
    </row>
    <row r="20" spans="1:8" x14ac:dyDescent="0.2">
      <c r="A20" s="208"/>
      <c r="B20" s="263"/>
      <c r="C20" s="140"/>
      <c r="D20" s="119">
        <v>0</v>
      </c>
      <c r="F20" s="178"/>
      <c r="G20" s="178"/>
      <c r="H20" s="178"/>
    </row>
    <row r="21" spans="1:8" x14ac:dyDescent="0.2">
      <c r="A21" s="208"/>
      <c r="B21" s="263"/>
      <c r="C21" s="140"/>
      <c r="D21" s="119">
        <v>0</v>
      </c>
      <c r="F21" s="178"/>
      <c r="G21" s="178"/>
      <c r="H21" s="178"/>
    </row>
    <row r="22" spans="1:8" x14ac:dyDescent="0.2">
      <c r="A22" s="208"/>
      <c r="B22" s="263"/>
      <c r="C22" s="140"/>
      <c r="D22" s="119">
        <v>0</v>
      </c>
      <c r="F22" s="178"/>
      <c r="G22" s="178"/>
      <c r="H22" s="178"/>
    </row>
    <row r="23" spans="1:8" x14ac:dyDescent="0.2">
      <c r="A23" s="208"/>
      <c r="B23" s="263"/>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25" t="s">
        <v>232</v>
      </c>
      <c r="B26" s="325"/>
      <c r="C26" s="325"/>
      <c r="D26" s="325"/>
    </row>
    <row r="27" spans="1:8" x14ac:dyDescent="0.2">
      <c r="A27" s="328"/>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row r="31" spans="1:8" x14ac:dyDescent="0.2">
      <c r="B31" s="264"/>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318</v>
      </c>
      <c r="B6" s="4"/>
      <c r="C6" s="4"/>
      <c r="D6" s="4"/>
    </row>
    <row r="7" spans="1:8" x14ac:dyDescent="0.2">
      <c r="A7" s="265" t="s">
        <v>319</v>
      </c>
      <c r="B7" s="4"/>
      <c r="C7" s="4"/>
      <c r="D7" s="4"/>
    </row>
    <row r="8" spans="1:8" x14ac:dyDescent="0.2">
      <c r="A8" s="5"/>
      <c r="B8" s="4"/>
      <c r="C8" s="4"/>
      <c r="D8" s="4"/>
    </row>
    <row r="9" spans="1:8" ht="26.25" customHeight="1" x14ac:dyDescent="0.2">
      <c r="A9" s="348" t="s">
        <v>268</v>
      </c>
      <c r="B9" s="348"/>
      <c r="C9" s="348"/>
      <c r="D9" s="348"/>
    </row>
    <row r="10" spans="1:8" ht="13.5" customHeight="1" x14ac:dyDescent="0.2">
      <c r="A10" s="348" t="s">
        <v>273</v>
      </c>
      <c r="B10" s="348"/>
      <c r="C10" s="348"/>
      <c r="D10" s="348"/>
    </row>
    <row r="11" spans="1:8" x14ac:dyDescent="0.2">
      <c r="A11" s="88" t="s">
        <v>169</v>
      </c>
      <c r="B11" s="90"/>
      <c r="C11" s="90"/>
      <c r="D11" s="90"/>
    </row>
    <row r="12" spans="1:8" x14ac:dyDescent="0.2">
      <c r="A12" s="88" t="s">
        <v>209</v>
      </c>
      <c r="B12" s="90"/>
      <c r="C12" s="90"/>
      <c r="D12" s="90"/>
      <c r="E12" s="1"/>
    </row>
    <row r="13" spans="1:8" ht="15" customHeight="1" x14ac:dyDescent="0.2">
      <c r="A13" s="322" t="s">
        <v>314</v>
      </c>
      <c r="B13" s="322"/>
      <c r="C13" s="322"/>
      <c r="D13" s="322"/>
      <c r="E13" s="16"/>
    </row>
    <row r="14" spans="1:8" ht="9" customHeight="1" x14ac:dyDescent="0.2">
      <c r="A14" s="245"/>
      <c r="B14" s="245"/>
      <c r="C14" s="245"/>
      <c r="D14" s="245"/>
      <c r="E14" s="16"/>
    </row>
    <row r="15" spans="1:8" ht="20.100000000000001" customHeight="1" x14ac:dyDescent="0.2">
      <c r="A15" s="2" t="s">
        <v>0</v>
      </c>
      <c r="B15" s="2" t="s">
        <v>1</v>
      </c>
      <c r="C15" s="2" t="s">
        <v>2</v>
      </c>
      <c r="D15" s="2" t="s">
        <v>3</v>
      </c>
      <c r="F15" s="319" t="s">
        <v>315</v>
      </c>
      <c r="G15" s="320"/>
      <c r="H15" s="321"/>
    </row>
    <row r="16" spans="1:8" ht="37.5" customHeight="1" thickBot="1" x14ac:dyDescent="0.25">
      <c r="A16" s="102" t="s">
        <v>145</v>
      </c>
      <c r="B16" s="103" t="s">
        <v>23</v>
      </c>
      <c r="C16" s="103" t="s">
        <v>192</v>
      </c>
      <c r="D16" s="103" t="s">
        <v>231</v>
      </c>
      <c r="F16" s="257">
        <v>44742</v>
      </c>
      <c r="G16" s="257">
        <v>44377</v>
      </c>
      <c r="H16" s="257">
        <v>44012</v>
      </c>
    </row>
    <row r="17" spans="1:8" ht="13.5" thickTop="1" x14ac:dyDescent="0.2">
      <c r="A17" s="236"/>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25" t="s">
        <v>232</v>
      </c>
      <c r="B28" s="325"/>
      <c r="C28" s="325"/>
      <c r="D28" s="325"/>
    </row>
    <row r="29" spans="1:8" x14ac:dyDescent="0.2">
      <c r="A29" s="328"/>
      <c r="B29" s="329"/>
      <c r="C29" s="329"/>
      <c r="D29" s="329"/>
    </row>
    <row r="30" spans="1:8" x14ac:dyDescent="0.2">
      <c r="A30" s="329"/>
      <c r="B30" s="329"/>
      <c r="C30" s="329"/>
      <c r="D30" s="329"/>
    </row>
    <row r="31" spans="1:8" x14ac:dyDescent="0.2">
      <c r="A31" s="329"/>
      <c r="B31" s="329"/>
      <c r="C31" s="329"/>
      <c r="D31" s="329"/>
    </row>
    <row r="32" spans="1:8" x14ac:dyDescent="0.2">
      <c r="A32" s="329"/>
      <c r="B32" s="329"/>
      <c r="C32" s="329"/>
      <c r="D32" s="329"/>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29:D32"/>
    <mergeCell ref="A9:D9"/>
    <mergeCell ref="A10:D10"/>
    <mergeCell ref="F15:H15"/>
    <mergeCell ref="A13:D13"/>
    <mergeCell ref="A1:D1"/>
    <mergeCell ref="A2:D2"/>
    <mergeCell ref="A28:D28"/>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7" t="s">
        <v>122</v>
      </c>
      <c r="B25" s="347"/>
      <c r="C25" s="347"/>
      <c r="D25" s="347"/>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25" t="s">
        <v>122</v>
      </c>
      <c r="B26" s="347"/>
      <c r="C26" s="347"/>
      <c r="D26" s="347"/>
    </row>
    <row r="27" spans="1:4" ht="24.75" customHeight="1" x14ac:dyDescent="0.2">
      <c r="A27" s="349" t="s">
        <v>126</v>
      </c>
      <c r="B27" s="349"/>
      <c r="C27" s="349"/>
      <c r="D27" s="349"/>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22" t="s">
        <v>314</v>
      </c>
      <c r="B12" s="322"/>
      <c r="C12" s="322"/>
      <c r="D12" s="322"/>
    </row>
    <row r="13" spans="1:8" ht="20.100000000000001" customHeight="1" x14ac:dyDescent="0.2">
      <c r="A13" s="245"/>
      <c r="B13" s="245"/>
      <c r="C13" s="245"/>
      <c r="D13" s="245"/>
    </row>
    <row r="14" spans="1:8" x14ac:dyDescent="0.2">
      <c r="A14" s="2" t="s">
        <v>0</v>
      </c>
      <c r="B14" s="2" t="s">
        <v>1</v>
      </c>
      <c r="C14" s="2" t="s">
        <v>2</v>
      </c>
      <c r="D14" s="2" t="s">
        <v>3</v>
      </c>
      <c r="F14" s="319" t="s">
        <v>315</v>
      </c>
      <c r="G14" s="320"/>
      <c r="H14" s="321"/>
    </row>
    <row r="15" spans="1:8" ht="51.75" thickBot="1" x14ac:dyDescent="0.25">
      <c r="A15" s="102" t="s">
        <v>55</v>
      </c>
      <c r="B15" s="103" t="s">
        <v>172</v>
      </c>
      <c r="C15" s="103" t="s">
        <v>173</v>
      </c>
      <c r="D15" s="103" t="s">
        <v>176</v>
      </c>
      <c r="E15" s="1"/>
      <c r="F15" s="257">
        <v>44742</v>
      </c>
      <c r="G15" s="257">
        <v>44377</v>
      </c>
      <c r="H15" s="257">
        <v>44377</v>
      </c>
    </row>
    <row r="16" spans="1:8" ht="13.5" thickTop="1" x14ac:dyDescent="0.2">
      <c r="A16" s="239"/>
      <c r="B16" s="212"/>
      <c r="C16" s="142"/>
      <c r="D16" s="119">
        <f>B16*C16</f>
        <v>0</v>
      </c>
      <c r="E16" s="1"/>
      <c r="F16" s="178"/>
      <c r="G16" s="178"/>
      <c r="H16" s="178"/>
    </row>
    <row r="17" spans="1:8" x14ac:dyDescent="0.2">
      <c r="A17" s="237"/>
      <c r="B17" s="213"/>
      <c r="C17" s="144"/>
      <c r="D17" s="118">
        <f>B17*C17</f>
        <v>0</v>
      </c>
      <c r="E17" s="1"/>
      <c r="F17" s="178"/>
      <c r="G17" s="178"/>
      <c r="H17" s="178"/>
    </row>
    <row r="18" spans="1:8" x14ac:dyDescent="0.2">
      <c r="A18" s="237"/>
      <c r="B18" s="211"/>
      <c r="C18" s="137"/>
      <c r="D18" s="118">
        <f>B18*C18</f>
        <v>0</v>
      </c>
      <c r="E18" s="16"/>
      <c r="F18" s="178"/>
      <c r="G18" s="178"/>
      <c r="H18" s="178"/>
    </row>
    <row r="19" spans="1:8" x14ac:dyDescent="0.2">
      <c r="A19" s="238"/>
      <c r="B19" s="211"/>
      <c r="C19" s="137"/>
      <c r="D19" s="118">
        <f>B19*C19</f>
        <v>0</v>
      </c>
      <c r="E19" s="16"/>
      <c r="F19" s="178"/>
      <c r="G19" s="178"/>
      <c r="H19" s="178"/>
    </row>
    <row r="20" spans="1:8" x14ac:dyDescent="0.2">
      <c r="A20" s="238"/>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47" t="s">
        <v>175</v>
      </c>
      <c r="B24" s="347"/>
      <c r="C24" s="347"/>
      <c r="D24" s="347"/>
      <c r="F24" s="58"/>
      <c r="G24" s="58"/>
    </row>
    <row r="25" spans="1:8" x14ac:dyDescent="0.2">
      <c r="A25" s="352"/>
      <c r="B25" s="352"/>
      <c r="C25" s="352"/>
      <c r="D25" s="352"/>
      <c r="E25" s="58"/>
      <c r="F25" s="58"/>
      <c r="G25" s="58"/>
    </row>
    <row r="26" spans="1:8" x14ac:dyDescent="0.2">
      <c r="A26" s="352"/>
      <c r="B26" s="352"/>
      <c r="C26" s="352"/>
      <c r="D26" s="352"/>
      <c r="E26" s="58"/>
      <c r="F26" s="58"/>
      <c r="G26" s="58"/>
    </row>
    <row r="27" spans="1:8" x14ac:dyDescent="0.2">
      <c r="A27" s="352"/>
      <c r="B27" s="352"/>
      <c r="C27" s="352"/>
      <c r="D27" s="352"/>
      <c r="E27" s="58"/>
      <c r="F27" s="60"/>
      <c r="G27" s="60"/>
    </row>
    <row r="28" spans="1:8" x14ac:dyDescent="0.2">
      <c r="A28" s="352"/>
      <c r="B28" s="352"/>
      <c r="C28" s="352"/>
      <c r="D28" s="352"/>
      <c r="E28" s="58"/>
    </row>
    <row r="29" spans="1:8" x14ac:dyDescent="0.2">
      <c r="A29" s="352"/>
      <c r="B29" s="352"/>
      <c r="C29" s="352"/>
      <c r="D29" s="352"/>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showWhiteSpace="0" zoomScale="106" zoomScaleNormal="106"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7109375" bestFit="1" customWidth="1"/>
    <col min="28" max="28" width="10.85546875" bestFit="1" customWidth="1"/>
  </cols>
  <sheetData>
    <row r="1" spans="2:28" x14ac:dyDescent="0.2">
      <c r="B1" s="317" t="s">
        <v>324</v>
      </c>
      <c r="C1" s="317"/>
      <c r="D1" s="317"/>
      <c r="E1" s="317"/>
      <c r="AA1" s="39" t="s">
        <v>378</v>
      </c>
      <c r="AB1" s="39" t="s">
        <v>379</v>
      </c>
    </row>
    <row r="2" spans="2:28" x14ac:dyDescent="0.2">
      <c r="B2" s="317" t="str">
        <f>Summary!A2</f>
        <v>ANNUAL PERIOD</v>
      </c>
      <c r="C2" s="317"/>
      <c r="D2" s="317"/>
      <c r="E2" s="317"/>
      <c r="AA2" s="166" t="s">
        <v>339</v>
      </c>
      <c r="AB2" s="11">
        <v>68835</v>
      </c>
    </row>
    <row r="3" spans="2:28" x14ac:dyDescent="0.2">
      <c r="B3" s="3" t="str">
        <f>Summary!A4</f>
        <v>CASE MANAGEMENT</v>
      </c>
      <c r="C3" s="4"/>
      <c r="D3" s="4"/>
      <c r="E3" s="4"/>
      <c r="AA3" s="166" t="s">
        <v>341</v>
      </c>
      <c r="AB3" s="11">
        <v>57600</v>
      </c>
    </row>
    <row r="4" spans="2:28" x14ac:dyDescent="0.2">
      <c r="B4" s="3"/>
      <c r="C4" s="4"/>
      <c r="D4" s="4"/>
      <c r="E4" s="4"/>
      <c r="AA4" s="166" t="s">
        <v>346</v>
      </c>
      <c r="AB4" s="11">
        <v>50000</v>
      </c>
    </row>
    <row r="5" spans="2:28" x14ac:dyDescent="0.2">
      <c r="B5" s="5" t="s">
        <v>323</v>
      </c>
      <c r="C5" s="4"/>
      <c r="D5" s="4"/>
      <c r="E5" s="4"/>
      <c r="AA5" s="166" t="s">
        <v>351</v>
      </c>
      <c r="AB5" s="11">
        <v>50000</v>
      </c>
    </row>
    <row r="6" spans="2:28" x14ac:dyDescent="0.2">
      <c r="AA6" s="166" t="s">
        <v>334</v>
      </c>
      <c r="AB6" s="11">
        <v>37440</v>
      </c>
    </row>
    <row r="7" spans="2:28" x14ac:dyDescent="0.2">
      <c r="B7" s="166" t="s">
        <v>300</v>
      </c>
      <c r="AA7" s="166" t="s">
        <v>284</v>
      </c>
      <c r="AB7" s="11">
        <v>31200</v>
      </c>
    </row>
    <row r="8" spans="2:28" x14ac:dyDescent="0.2">
      <c r="B8" s="166" t="s">
        <v>301</v>
      </c>
    </row>
    <row r="9" spans="2:28" x14ac:dyDescent="0.2">
      <c r="B9" s="174" t="s">
        <v>380</v>
      </c>
    </row>
    <row r="10" spans="2:28" x14ac:dyDescent="0.2">
      <c r="B10" s="166" t="s">
        <v>381</v>
      </c>
      <c r="D10" s="272"/>
      <c r="E10" s="272"/>
      <c r="F10" s="272"/>
      <c r="G10" s="272"/>
      <c r="H10" s="272"/>
    </row>
    <row r="11" spans="2:28" x14ac:dyDescent="0.2">
      <c r="B11" s="166" t="s">
        <v>382</v>
      </c>
      <c r="D11" s="272"/>
      <c r="E11" s="272"/>
      <c r="F11" s="272"/>
      <c r="G11" s="272"/>
      <c r="H11" s="272"/>
    </row>
    <row r="12" spans="2:28" ht="13.5" thickBot="1" x14ac:dyDescent="0.25">
      <c r="D12" s="273"/>
      <c r="E12" s="273"/>
      <c r="F12" s="273"/>
      <c r="G12" s="273"/>
      <c r="H12" s="273"/>
    </row>
    <row r="13" spans="2:28" ht="14.25" thickTop="1" thickBot="1" x14ac:dyDescent="0.25">
      <c r="B13" s="283" t="s">
        <v>0</v>
      </c>
      <c r="C13" s="256" t="s">
        <v>1</v>
      </c>
      <c r="D13" s="255" t="s">
        <v>2</v>
      </c>
      <c r="E13" s="256" t="s">
        <v>3</v>
      </c>
      <c r="F13" s="256" t="s">
        <v>199</v>
      </c>
      <c r="G13" s="273"/>
      <c r="H13" s="273"/>
    </row>
    <row r="14" spans="2:28" ht="15" customHeight="1" thickTop="1" x14ac:dyDescent="0.2">
      <c r="B14" s="318" t="s">
        <v>202</v>
      </c>
      <c r="C14" s="318"/>
      <c r="D14" s="318"/>
      <c r="E14" s="318"/>
      <c r="F14" s="318"/>
      <c r="G14" s="266"/>
      <c r="H14" s="266"/>
    </row>
    <row r="15" spans="2:28" ht="15" customHeight="1" x14ac:dyDescent="0.2">
      <c r="B15" s="318" t="s">
        <v>383</v>
      </c>
      <c r="C15" s="318"/>
      <c r="D15" s="318"/>
      <c r="E15" s="318"/>
      <c r="F15" s="266"/>
      <c r="G15" s="266"/>
      <c r="H15" s="266"/>
    </row>
    <row r="16" spans="2:28" ht="15" customHeight="1" x14ac:dyDescent="0.2">
      <c r="B16" s="318" t="s">
        <v>384</v>
      </c>
      <c r="C16" s="318"/>
      <c r="D16" s="318"/>
      <c r="E16" s="318"/>
      <c r="F16" s="318"/>
      <c r="G16" s="266"/>
      <c r="H16" s="284"/>
    </row>
    <row r="17" spans="1:8" ht="15" customHeight="1" x14ac:dyDescent="0.2">
      <c r="B17" s="285" t="s">
        <v>385</v>
      </c>
      <c r="C17" s="285"/>
      <c r="D17" s="285"/>
      <c r="E17" s="285"/>
      <c r="F17" s="285"/>
      <c r="G17" s="266"/>
      <c r="H17" s="284"/>
    </row>
    <row r="18" spans="1:8" ht="15" customHeight="1" x14ac:dyDescent="0.2">
      <c r="B18" s="267" t="s">
        <v>386</v>
      </c>
      <c r="C18" s="267"/>
      <c r="D18" s="267"/>
      <c r="E18" s="267"/>
      <c r="F18" s="266"/>
      <c r="G18" s="266"/>
      <c r="H18" s="266"/>
    </row>
    <row r="19" spans="1:8" ht="15" customHeight="1" x14ac:dyDescent="0.2">
      <c r="B19" s="285" t="s">
        <v>387</v>
      </c>
      <c r="C19" s="285"/>
      <c r="D19" s="285"/>
      <c r="E19" s="285"/>
      <c r="F19" s="285"/>
      <c r="G19" s="266"/>
      <c r="H19" s="266"/>
    </row>
    <row r="20" spans="1:8" ht="15" customHeight="1" x14ac:dyDescent="0.2">
      <c r="B20" s="285" t="s">
        <v>388</v>
      </c>
      <c r="C20" s="285"/>
      <c r="D20" s="285"/>
      <c r="E20" s="285"/>
      <c r="F20" s="285"/>
      <c r="G20" s="266"/>
      <c r="H20" s="266"/>
    </row>
    <row r="21" spans="1:8" s="66" customFormat="1" x14ac:dyDescent="0.2">
      <c r="B21" s="316"/>
      <c r="C21" s="316"/>
      <c r="D21" s="316"/>
      <c r="E21" s="316"/>
      <c r="F21" s="286"/>
      <c r="G21" s="99"/>
      <c r="H21" s="99"/>
    </row>
    <row r="22" spans="1:8" ht="13.5" thickBot="1" x14ac:dyDescent="0.25">
      <c r="B22" s="14"/>
      <c r="C22" s="14"/>
      <c r="D22" s="184"/>
      <c r="E22" s="9"/>
      <c r="F22" s="9"/>
      <c r="G22" s="9"/>
      <c r="H22" s="9"/>
    </row>
    <row r="23" spans="1:8" ht="13.5" thickTop="1" x14ac:dyDescent="0.2">
      <c r="B23" s="287" t="s">
        <v>0</v>
      </c>
      <c r="C23" s="288" t="s">
        <v>1</v>
      </c>
      <c r="D23" s="288" t="s">
        <v>2</v>
      </c>
      <c r="E23" s="288" t="s">
        <v>3</v>
      </c>
      <c r="F23" s="288" t="s">
        <v>199</v>
      </c>
      <c r="G23" s="288" t="s">
        <v>200</v>
      </c>
      <c r="H23" s="288" t="s">
        <v>201</v>
      </c>
    </row>
    <row r="24" spans="1:8" ht="51" x14ac:dyDescent="0.2">
      <c r="A24" t="s">
        <v>333</v>
      </c>
      <c r="B24" s="248" t="s">
        <v>298</v>
      </c>
      <c r="C24" s="248" t="s">
        <v>283</v>
      </c>
      <c r="D24" s="87" t="s">
        <v>159</v>
      </c>
      <c r="E24" s="248" t="s">
        <v>302</v>
      </c>
      <c r="F24" s="248" t="s">
        <v>303</v>
      </c>
      <c r="G24" s="248" t="s">
        <v>307</v>
      </c>
      <c r="H24" s="248" t="s">
        <v>309</v>
      </c>
    </row>
    <row r="25" spans="1:8" x14ac:dyDescent="0.2">
      <c r="B25" s="268"/>
      <c r="C25" s="268"/>
      <c r="D25" s="269"/>
      <c r="E25" s="268"/>
      <c r="F25" s="268"/>
      <c r="G25" s="268"/>
      <c r="H25" s="268"/>
    </row>
    <row r="26" spans="1:8" x14ac:dyDescent="0.2">
      <c r="A26" s="274" t="s">
        <v>377</v>
      </c>
      <c r="B26" s="270" t="s">
        <v>279</v>
      </c>
      <c r="C26" s="274" t="s">
        <v>338</v>
      </c>
      <c r="D26" s="275" t="s">
        <v>339</v>
      </c>
      <c r="E26" s="276">
        <f>IFERROR(VLOOKUP(D26,$AA$1:$AB$7,2,0)," ")</f>
        <v>68835</v>
      </c>
      <c r="F26" s="277">
        <v>1</v>
      </c>
      <c r="G26" s="282"/>
      <c r="H26" s="279">
        <f t="shared" ref="H26:H63" si="0">IFERROR(E26*F26+G26," ")</f>
        <v>68835</v>
      </c>
    </row>
    <row r="27" spans="1:8" x14ac:dyDescent="0.2">
      <c r="A27" s="274" t="s">
        <v>377</v>
      </c>
      <c r="B27" s="270" t="s">
        <v>279</v>
      </c>
      <c r="C27" s="274" t="s">
        <v>340</v>
      </c>
      <c r="D27" s="275" t="s">
        <v>341</v>
      </c>
      <c r="E27" s="276">
        <f t="shared" ref="E27:E63" si="1">IFERROR(VLOOKUP(D27,$AA$1:$AB$7,2,0)," ")</f>
        <v>57600</v>
      </c>
      <c r="F27" s="277">
        <v>1</v>
      </c>
      <c r="G27" s="282"/>
      <c r="H27" s="279">
        <f t="shared" si="0"/>
        <v>57600</v>
      </c>
    </row>
    <row r="28" spans="1:8" x14ac:dyDescent="0.2">
      <c r="A28" s="274" t="s">
        <v>377</v>
      </c>
      <c r="B28" s="270" t="s">
        <v>279</v>
      </c>
      <c r="C28" s="274" t="s">
        <v>342</v>
      </c>
      <c r="D28" s="275" t="s">
        <v>341</v>
      </c>
      <c r="E28" s="276">
        <f t="shared" si="1"/>
        <v>57600</v>
      </c>
      <c r="F28" s="277">
        <v>1</v>
      </c>
      <c r="G28" s="282"/>
      <c r="H28" s="279">
        <f t="shared" si="0"/>
        <v>57600</v>
      </c>
    </row>
    <row r="29" spans="1:8" x14ac:dyDescent="0.2">
      <c r="A29" s="274" t="s">
        <v>377</v>
      </c>
      <c r="B29" s="270" t="s">
        <v>279</v>
      </c>
      <c r="C29" s="274" t="s">
        <v>343</v>
      </c>
      <c r="D29" s="275" t="s">
        <v>341</v>
      </c>
      <c r="E29" s="276">
        <f t="shared" si="1"/>
        <v>57600</v>
      </c>
      <c r="F29" s="277">
        <v>1</v>
      </c>
      <c r="G29" s="282"/>
      <c r="H29" s="279">
        <f t="shared" si="0"/>
        <v>57600</v>
      </c>
    </row>
    <row r="30" spans="1:8" x14ac:dyDescent="0.2">
      <c r="A30" s="274" t="s">
        <v>377</v>
      </c>
      <c r="B30" s="270" t="s">
        <v>279</v>
      </c>
      <c r="C30" s="274" t="s">
        <v>344</v>
      </c>
      <c r="D30" s="275" t="s">
        <v>341</v>
      </c>
      <c r="E30" s="276">
        <f t="shared" si="1"/>
        <v>57600</v>
      </c>
      <c r="F30" s="277">
        <v>1</v>
      </c>
      <c r="G30" s="282"/>
      <c r="H30" s="279">
        <f t="shared" si="0"/>
        <v>57600</v>
      </c>
    </row>
    <row r="31" spans="1:8" x14ac:dyDescent="0.2">
      <c r="A31" s="274" t="s">
        <v>377</v>
      </c>
      <c r="B31" s="270" t="s">
        <v>279</v>
      </c>
      <c r="C31" s="274" t="s">
        <v>345</v>
      </c>
      <c r="D31" s="275" t="s">
        <v>346</v>
      </c>
      <c r="E31" s="276">
        <f t="shared" si="1"/>
        <v>50000</v>
      </c>
      <c r="F31" s="277">
        <v>1</v>
      </c>
      <c r="G31" s="282"/>
      <c r="H31" s="279">
        <f t="shared" si="0"/>
        <v>50000</v>
      </c>
    </row>
    <row r="32" spans="1:8" x14ac:dyDescent="0.2">
      <c r="A32" s="274" t="s">
        <v>377</v>
      </c>
      <c r="B32" s="270" t="s">
        <v>279</v>
      </c>
      <c r="C32" s="274" t="s">
        <v>347</v>
      </c>
      <c r="D32" s="275" t="s">
        <v>346</v>
      </c>
      <c r="E32" s="276">
        <f t="shared" si="1"/>
        <v>50000</v>
      </c>
      <c r="F32" s="277">
        <v>1</v>
      </c>
      <c r="G32" s="282"/>
      <c r="H32" s="279">
        <f t="shared" si="0"/>
        <v>50000</v>
      </c>
    </row>
    <row r="33" spans="1:8" x14ac:dyDescent="0.2">
      <c r="A33" s="274" t="s">
        <v>377</v>
      </c>
      <c r="B33" s="270" t="s">
        <v>279</v>
      </c>
      <c r="C33" s="274" t="s">
        <v>348</v>
      </c>
      <c r="D33" s="275" t="s">
        <v>346</v>
      </c>
      <c r="E33" s="276">
        <f t="shared" si="1"/>
        <v>50000</v>
      </c>
      <c r="F33" s="277">
        <v>1</v>
      </c>
      <c r="G33" s="282"/>
      <c r="H33" s="279">
        <f t="shared" si="0"/>
        <v>50000</v>
      </c>
    </row>
    <row r="34" spans="1:8" x14ac:dyDescent="0.2">
      <c r="A34" s="274" t="s">
        <v>377</v>
      </c>
      <c r="B34" s="270" t="s">
        <v>279</v>
      </c>
      <c r="C34" s="274" t="s">
        <v>349</v>
      </c>
      <c r="D34" s="275" t="s">
        <v>346</v>
      </c>
      <c r="E34" s="276">
        <f t="shared" si="1"/>
        <v>50000</v>
      </c>
      <c r="F34" s="277">
        <v>1</v>
      </c>
      <c r="G34" s="282"/>
      <c r="H34" s="279">
        <f t="shared" si="0"/>
        <v>50000</v>
      </c>
    </row>
    <row r="35" spans="1:8" x14ac:dyDescent="0.2">
      <c r="A35" s="274" t="s">
        <v>377</v>
      </c>
      <c r="B35" s="270" t="s">
        <v>279</v>
      </c>
      <c r="C35" s="274" t="s">
        <v>350</v>
      </c>
      <c r="D35" s="275" t="s">
        <v>351</v>
      </c>
      <c r="E35" s="276">
        <f t="shared" si="1"/>
        <v>50000</v>
      </c>
      <c r="F35" s="277">
        <v>1</v>
      </c>
      <c r="G35" s="282"/>
      <c r="H35" s="279">
        <f t="shared" si="0"/>
        <v>50000</v>
      </c>
    </row>
    <row r="36" spans="1:8" x14ac:dyDescent="0.2">
      <c r="A36" s="274" t="s">
        <v>377</v>
      </c>
      <c r="B36" s="270" t="s">
        <v>279</v>
      </c>
      <c r="C36" s="274" t="s">
        <v>352</v>
      </c>
      <c r="D36" s="275" t="s">
        <v>351</v>
      </c>
      <c r="E36" s="276">
        <f t="shared" si="1"/>
        <v>50000</v>
      </c>
      <c r="F36" s="277">
        <v>1</v>
      </c>
      <c r="G36" s="282"/>
      <c r="H36" s="279">
        <f t="shared" si="0"/>
        <v>50000</v>
      </c>
    </row>
    <row r="37" spans="1:8" x14ac:dyDescent="0.2">
      <c r="A37" s="274" t="s">
        <v>377</v>
      </c>
      <c r="B37" s="270" t="s">
        <v>279</v>
      </c>
      <c r="C37" s="274" t="s">
        <v>353</v>
      </c>
      <c r="D37" s="275" t="s">
        <v>351</v>
      </c>
      <c r="E37" s="276">
        <f t="shared" si="1"/>
        <v>50000</v>
      </c>
      <c r="F37" s="277">
        <v>1</v>
      </c>
      <c r="G37" s="282"/>
      <c r="H37" s="279">
        <f t="shared" si="0"/>
        <v>50000</v>
      </c>
    </row>
    <row r="38" spans="1:8" x14ac:dyDescent="0.2">
      <c r="A38" s="274" t="s">
        <v>377</v>
      </c>
      <c r="B38" s="270" t="s">
        <v>279</v>
      </c>
      <c r="C38" s="274" t="s">
        <v>354</v>
      </c>
      <c r="D38" s="275" t="s">
        <v>351</v>
      </c>
      <c r="E38" s="276">
        <f t="shared" si="1"/>
        <v>50000</v>
      </c>
      <c r="F38" s="277">
        <v>1</v>
      </c>
      <c r="G38" s="282"/>
      <c r="H38" s="279">
        <f t="shared" si="0"/>
        <v>50000</v>
      </c>
    </row>
    <row r="39" spans="1:8" x14ac:dyDescent="0.2">
      <c r="A39" s="274" t="s">
        <v>377</v>
      </c>
      <c r="B39" s="270" t="s">
        <v>279</v>
      </c>
      <c r="C39" s="274" t="s">
        <v>355</v>
      </c>
      <c r="D39" s="275" t="s">
        <v>351</v>
      </c>
      <c r="E39" s="276">
        <f t="shared" si="1"/>
        <v>50000</v>
      </c>
      <c r="F39" s="277">
        <v>1</v>
      </c>
      <c r="G39" s="282"/>
      <c r="H39" s="279">
        <f t="shared" si="0"/>
        <v>50000</v>
      </c>
    </row>
    <row r="40" spans="1:8" x14ac:dyDescent="0.2">
      <c r="A40" s="274" t="s">
        <v>377</v>
      </c>
      <c r="B40" s="270" t="s">
        <v>279</v>
      </c>
      <c r="C40" s="274" t="s">
        <v>356</v>
      </c>
      <c r="D40" s="275" t="s">
        <v>351</v>
      </c>
      <c r="E40" s="276">
        <f t="shared" si="1"/>
        <v>50000</v>
      </c>
      <c r="F40" s="277">
        <v>1</v>
      </c>
      <c r="G40" s="282"/>
      <c r="H40" s="279">
        <f t="shared" si="0"/>
        <v>50000</v>
      </c>
    </row>
    <row r="41" spans="1:8" x14ac:dyDescent="0.2">
      <c r="A41" s="274" t="s">
        <v>377</v>
      </c>
      <c r="B41" s="270" t="s">
        <v>279</v>
      </c>
      <c r="C41" s="274" t="s">
        <v>357</v>
      </c>
      <c r="D41" s="275" t="s">
        <v>351</v>
      </c>
      <c r="E41" s="276">
        <f t="shared" si="1"/>
        <v>50000</v>
      </c>
      <c r="F41" s="277">
        <v>1</v>
      </c>
      <c r="G41" s="282"/>
      <c r="H41" s="279">
        <f t="shared" si="0"/>
        <v>50000</v>
      </c>
    </row>
    <row r="42" spans="1:8" x14ac:dyDescent="0.2">
      <c r="A42" s="274" t="s">
        <v>377</v>
      </c>
      <c r="B42" s="270" t="s">
        <v>279</v>
      </c>
      <c r="C42" s="274" t="s">
        <v>358</v>
      </c>
      <c r="D42" s="275" t="s">
        <v>351</v>
      </c>
      <c r="E42" s="276">
        <f t="shared" si="1"/>
        <v>50000</v>
      </c>
      <c r="F42" s="277">
        <v>1</v>
      </c>
      <c r="G42" s="282"/>
      <c r="H42" s="279">
        <f t="shared" si="0"/>
        <v>50000</v>
      </c>
    </row>
    <row r="43" spans="1:8" x14ac:dyDescent="0.2">
      <c r="A43" s="274" t="s">
        <v>377</v>
      </c>
      <c r="B43" s="270" t="s">
        <v>279</v>
      </c>
      <c r="C43" s="274" t="s">
        <v>359</v>
      </c>
      <c r="D43" s="275" t="s">
        <v>351</v>
      </c>
      <c r="E43" s="276">
        <f t="shared" si="1"/>
        <v>50000</v>
      </c>
      <c r="F43" s="277">
        <v>1</v>
      </c>
      <c r="G43" s="282"/>
      <c r="H43" s="279">
        <f t="shared" si="0"/>
        <v>50000</v>
      </c>
    </row>
    <row r="44" spans="1:8" x14ac:dyDescent="0.2">
      <c r="A44" s="274" t="s">
        <v>377</v>
      </c>
      <c r="B44" s="270" t="s">
        <v>279</v>
      </c>
      <c r="C44" s="274" t="s">
        <v>360</v>
      </c>
      <c r="D44" s="275" t="s">
        <v>351</v>
      </c>
      <c r="E44" s="276">
        <f t="shared" si="1"/>
        <v>50000</v>
      </c>
      <c r="F44" s="277">
        <v>1</v>
      </c>
      <c r="G44" s="282"/>
      <c r="H44" s="279">
        <f t="shared" si="0"/>
        <v>50000</v>
      </c>
    </row>
    <row r="45" spans="1:8" x14ac:dyDescent="0.2">
      <c r="A45" s="274" t="s">
        <v>377</v>
      </c>
      <c r="B45" s="270" t="s">
        <v>279</v>
      </c>
      <c r="C45" s="274" t="s">
        <v>361</v>
      </c>
      <c r="D45" s="275" t="s">
        <v>351</v>
      </c>
      <c r="E45" s="276">
        <f t="shared" si="1"/>
        <v>50000</v>
      </c>
      <c r="F45" s="277">
        <v>1</v>
      </c>
      <c r="G45" s="282"/>
      <c r="H45" s="279">
        <f t="shared" si="0"/>
        <v>50000</v>
      </c>
    </row>
    <row r="46" spans="1:8" x14ac:dyDescent="0.2">
      <c r="A46" s="274" t="s">
        <v>377</v>
      </c>
      <c r="B46" s="270" t="s">
        <v>279</v>
      </c>
      <c r="C46" s="274" t="s">
        <v>362</v>
      </c>
      <c r="D46" s="275" t="s">
        <v>351</v>
      </c>
      <c r="E46" s="276">
        <f t="shared" si="1"/>
        <v>50000</v>
      </c>
      <c r="F46" s="277">
        <v>1</v>
      </c>
      <c r="G46" s="282"/>
      <c r="H46" s="279">
        <f t="shared" si="0"/>
        <v>50000</v>
      </c>
    </row>
    <row r="47" spans="1:8" x14ac:dyDescent="0.2">
      <c r="A47" s="274" t="s">
        <v>377</v>
      </c>
      <c r="B47" s="270" t="s">
        <v>279</v>
      </c>
      <c r="C47" s="274" t="s">
        <v>363</v>
      </c>
      <c r="D47" s="275" t="s">
        <v>351</v>
      </c>
      <c r="E47" s="276">
        <f t="shared" si="1"/>
        <v>50000</v>
      </c>
      <c r="F47" s="277">
        <v>1</v>
      </c>
      <c r="G47" s="282"/>
      <c r="H47" s="279">
        <f t="shared" si="0"/>
        <v>50000</v>
      </c>
    </row>
    <row r="48" spans="1:8" x14ac:dyDescent="0.2">
      <c r="A48" s="274" t="s">
        <v>377</v>
      </c>
      <c r="B48" s="270" t="s">
        <v>279</v>
      </c>
      <c r="C48" s="274" t="s">
        <v>364</v>
      </c>
      <c r="D48" s="275" t="s">
        <v>351</v>
      </c>
      <c r="E48" s="276">
        <f t="shared" si="1"/>
        <v>50000</v>
      </c>
      <c r="F48" s="277">
        <v>1</v>
      </c>
      <c r="G48" s="282"/>
      <c r="H48" s="279">
        <f t="shared" si="0"/>
        <v>50000</v>
      </c>
    </row>
    <row r="49" spans="1:8" x14ac:dyDescent="0.2">
      <c r="A49" s="274" t="s">
        <v>377</v>
      </c>
      <c r="B49" s="270" t="s">
        <v>279</v>
      </c>
      <c r="C49" s="274" t="s">
        <v>365</v>
      </c>
      <c r="D49" s="275" t="s">
        <v>351</v>
      </c>
      <c r="E49" s="276">
        <f t="shared" si="1"/>
        <v>50000</v>
      </c>
      <c r="F49" s="277">
        <v>1</v>
      </c>
      <c r="G49" s="282"/>
      <c r="H49" s="279">
        <f t="shared" si="0"/>
        <v>50000</v>
      </c>
    </row>
    <row r="50" spans="1:8" x14ac:dyDescent="0.2">
      <c r="A50" s="274" t="s">
        <v>377</v>
      </c>
      <c r="B50" s="270" t="s">
        <v>279</v>
      </c>
      <c r="C50" s="274" t="s">
        <v>366</v>
      </c>
      <c r="D50" s="275" t="s">
        <v>351</v>
      </c>
      <c r="E50" s="276">
        <f t="shared" si="1"/>
        <v>50000</v>
      </c>
      <c r="F50" s="277">
        <v>1</v>
      </c>
      <c r="G50" s="282"/>
      <c r="H50" s="279">
        <f t="shared" si="0"/>
        <v>50000</v>
      </c>
    </row>
    <row r="51" spans="1:8" x14ac:dyDescent="0.2">
      <c r="A51" s="274" t="s">
        <v>377</v>
      </c>
      <c r="B51" s="270" t="s">
        <v>279</v>
      </c>
      <c r="C51" s="274" t="s">
        <v>367</v>
      </c>
      <c r="D51" s="275" t="s">
        <v>351</v>
      </c>
      <c r="E51" s="276">
        <f t="shared" si="1"/>
        <v>50000</v>
      </c>
      <c r="F51" s="277">
        <v>1</v>
      </c>
      <c r="G51" s="282"/>
      <c r="H51" s="279">
        <f t="shared" si="0"/>
        <v>50000</v>
      </c>
    </row>
    <row r="52" spans="1:8" x14ac:dyDescent="0.2">
      <c r="A52" s="274" t="s">
        <v>377</v>
      </c>
      <c r="B52" s="270" t="s">
        <v>279</v>
      </c>
      <c r="C52" s="274" t="s">
        <v>368</v>
      </c>
      <c r="D52" s="275" t="s">
        <v>351</v>
      </c>
      <c r="E52" s="276">
        <f t="shared" si="1"/>
        <v>50000</v>
      </c>
      <c r="F52" s="277">
        <v>1</v>
      </c>
      <c r="G52" s="282"/>
      <c r="H52" s="279">
        <f t="shared" si="0"/>
        <v>50000</v>
      </c>
    </row>
    <row r="53" spans="1:8" x14ac:dyDescent="0.2">
      <c r="A53" s="274" t="s">
        <v>377</v>
      </c>
      <c r="B53" s="270" t="s">
        <v>279</v>
      </c>
      <c r="C53" s="274" t="s">
        <v>369</v>
      </c>
      <c r="D53" s="275" t="s">
        <v>351</v>
      </c>
      <c r="E53" s="276">
        <f t="shared" si="1"/>
        <v>50000</v>
      </c>
      <c r="F53" s="277">
        <v>1</v>
      </c>
      <c r="G53" s="282"/>
      <c r="H53" s="279">
        <f t="shared" si="0"/>
        <v>50000</v>
      </c>
    </row>
    <row r="54" spans="1:8" x14ac:dyDescent="0.2">
      <c r="A54" s="274" t="s">
        <v>377</v>
      </c>
      <c r="B54" s="270" t="s">
        <v>279</v>
      </c>
      <c r="C54" s="274" t="s">
        <v>370</v>
      </c>
      <c r="D54" s="275" t="s">
        <v>351</v>
      </c>
      <c r="E54" s="276">
        <f t="shared" si="1"/>
        <v>50000</v>
      </c>
      <c r="F54" s="277">
        <v>1</v>
      </c>
      <c r="G54" s="282"/>
      <c r="H54" s="279">
        <f t="shared" si="0"/>
        <v>50000</v>
      </c>
    </row>
    <row r="55" spans="1:8" x14ac:dyDescent="0.2">
      <c r="A55" s="274" t="s">
        <v>377</v>
      </c>
      <c r="B55" s="270" t="s">
        <v>279</v>
      </c>
      <c r="C55" s="274" t="s">
        <v>371</v>
      </c>
      <c r="D55" s="275" t="s">
        <v>351</v>
      </c>
      <c r="E55" s="276">
        <f t="shared" si="1"/>
        <v>50000</v>
      </c>
      <c r="F55" s="277">
        <v>1</v>
      </c>
      <c r="G55" s="282"/>
      <c r="H55" s="279">
        <f t="shared" si="0"/>
        <v>50000</v>
      </c>
    </row>
    <row r="56" spans="1:8" x14ac:dyDescent="0.2">
      <c r="A56" s="274" t="s">
        <v>377</v>
      </c>
      <c r="B56" s="270" t="s">
        <v>279</v>
      </c>
      <c r="C56" s="274" t="s">
        <v>372</v>
      </c>
      <c r="D56" s="275" t="s">
        <v>334</v>
      </c>
      <c r="E56" s="276">
        <f t="shared" si="1"/>
        <v>37440</v>
      </c>
      <c r="F56" s="277">
        <v>1</v>
      </c>
      <c r="G56" s="282"/>
      <c r="H56" s="279">
        <f t="shared" si="0"/>
        <v>37440</v>
      </c>
    </row>
    <row r="57" spans="1:8" x14ac:dyDescent="0.2">
      <c r="A57" s="274" t="s">
        <v>377</v>
      </c>
      <c r="B57" s="270" t="s">
        <v>279</v>
      </c>
      <c r="C57" s="274" t="s">
        <v>373</v>
      </c>
      <c r="D57" s="275" t="s">
        <v>334</v>
      </c>
      <c r="E57" s="276">
        <f t="shared" si="1"/>
        <v>37440</v>
      </c>
      <c r="F57" s="277">
        <v>1</v>
      </c>
      <c r="G57" s="282"/>
      <c r="H57" s="279">
        <f t="shared" si="0"/>
        <v>37440</v>
      </c>
    </row>
    <row r="58" spans="1:8" x14ac:dyDescent="0.2">
      <c r="A58" s="274" t="s">
        <v>377</v>
      </c>
      <c r="B58" s="270" t="s">
        <v>279</v>
      </c>
      <c r="C58" s="274" t="s">
        <v>374</v>
      </c>
      <c r="D58" s="275" t="s">
        <v>334</v>
      </c>
      <c r="E58" s="276">
        <f t="shared" si="1"/>
        <v>37440</v>
      </c>
      <c r="F58" s="277">
        <v>1</v>
      </c>
      <c r="G58" s="282"/>
      <c r="H58" s="279">
        <f t="shared" si="0"/>
        <v>37440</v>
      </c>
    </row>
    <row r="59" spans="1:8" x14ac:dyDescent="0.2">
      <c r="A59" s="274" t="s">
        <v>377</v>
      </c>
      <c r="B59" s="270" t="s">
        <v>279</v>
      </c>
      <c r="C59" s="274" t="s">
        <v>375</v>
      </c>
      <c r="D59" s="275" t="s">
        <v>334</v>
      </c>
      <c r="E59" s="276">
        <f t="shared" si="1"/>
        <v>37440</v>
      </c>
      <c r="F59" s="277">
        <v>1</v>
      </c>
      <c r="G59" s="282"/>
      <c r="H59" s="279">
        <f t="shared" si="0"/>
        <v>37440</v>
      </c>
    </row>
    <row r="60" spans="1:8" x14ac:dyDescent="0.2">
      <c r="A60" s="274" t="s">
        <v>377</v>
      </c>
      <c r="B60" s="270" t="s">
        <v>279</v>
      </c>
      <c r="C60" s="274" t="s">
        <v>376</v>
      </c>
      <c r="D60" s="275" t="s">
        <v>334</v>
      </c>
      <c r="E60" s="276">
        <f t="shared" si="1"/>
        <v>37440</v>
      </c>
      <c r="F60" s="277">
        <v>1</v>
      </c>
      <c r="G60" s="282"/>
      <c r="H60" s="279">
        <f t="shared" si="0"/>
        <v>37440</v>
      </c>
    </row>
    <row r="61" spans="1:8" x14ac:dyDescent="0.2">
      <c r="A61" s="274" t="s">
        <v>377</v>
      </c>
      <c r="B61" s="270" t="s">
        <v>279</v>
      </c>
      <c r="C61" s="274" t="s">
        <v>335</v>
      </c>
      <c r="D61" s="275" t="s">
        <v>284</v>
      </c>
      <c r="E61" s="276">
        <f t="shared" si="1"/>
        <v>31200</v>
      </c>
      <c r="F61" s="277">
        <v>1</v>
      </c>
      <c r="G61" s="282"/>
      <c r="H61" s="279">
        <f t="shared" si="0"/>
        <v>31200</v>
      </c>
    </row>
    <row r="62" spans="1:8" x14ac:dyDescent="0.2">
      <c r="A62" s="274" t="s">
        <v>377</v>
      </c>
      <c r="B62" s="270" t="s">
        <v>279</v>
      </c>
      <c r="C62" s="274" t="s">
        <v>336</v>
      </c>
      <c r="D62" s="275" t="s">
        <v>284</v>
      </c>
      <c r="E62" s="276">
        <f t="shared" si="1"/>
        <v>31200</v>
      </c>
      <c r="F62" s="277">
        <v>1</v>
      </c>
      <c r="G62" s="282"/>
      <c r="H62" s="279">
        <f t="shared" si="0"/>
        <v>31200</v>
      </c>
    </row>
    <row r="63" spans="1:8" x14ac:dyDescent="0.2">
      <c r="A63" s="274" t="s">
        <v>377</v>
      </c>
      <c r="B63" s="270" t="s">
        <v>279</v>
      </c>
      <c r="C63" s="274" t="s">
        <v>337</v>
      </c>
      <c r="D63" s="275" t="s">
        <v>284</v>
      </c>
      <c r="E63" s="276">
        <f t="shared" si="1"/>
        <v>31200</v>
      </c>
      <c r="F63" s="277">
        <v>1</v>
      </c>
      <c r="G63" s="282"/>
      <c r="H63" s="279">
        <f t="shared" si="0"/>
        <v>31200</v>
      </c>
    </row>
    <row r="64" spans="1:8" ht="13.5" thickBot="1" x14ac:dyDescent="0.25">
      <c r="A64" s="274"/>
      <c r="B64" s="274"/>
      <c r="C64" s="274"/>
      <c r="D64" s="280">
        <f>COUNTA(B26:B63)</f>
        <v>38</v>
      </c>
      <c r="E64" s="276">
        <f>SUM(E26:E63)</f>
        <v>1830035</v>
      </c>
      <c r="F64" s="277"/>
      <c r="G64" s="278"/>
      <c r="H64" s="281">
        <f>SUM(H26:H63)</f>
        <v>1830035</v>
      </c>
    </row>
    <row r="65"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63">
      <formula1>$AA$1:$AA$7</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4" t="s">
        <v>39</v>
      </c>
      <c r="B13" s="351"/>
      <c r="C13" s="351"/>
      <c r="D13" s="351"/>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25" t="s">
        <v>122</v>
      </c>
      <c r="B33" s="347"/>
      <c r="C33" s="347"/>
      <c r="D33" s="347"/>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22" t="s">
        <v>314</v>
      </c>
      <c r="B12" s="322"/>
      <c r="C12" s="322"/>
      <c r="D12" s="322"/>
      <c r="E12" s="16"/>
    </row>
    <row r="13" spans="1:8" x14ac:dyDescent="0.2">
      <c r="A13" s="245"/>
      <c r="B13" s="245"/>
      <c r="C13" s="245"/>
      <c r="D13" s="245"/>
      <c r="E13" s="16"/>
    </row>
    <row r="14" spans="1:8" x14ac:dyDescent="0.2">
      <c r="A14" s="2" t="s">
        <v>0</v>
      </c>
      <c r="B14" s="2" t="s">
        <v>1</v>
      </c>
      <c r="C14" s="2" t="s">
        <v>2</v>
      </c>
      <c r="D14" s="2" t="s">
        <v>3</v>
      </c>
      <c r="F14" s="319" t="s">
        <v>315</v>
      </c>
      <c r="G14" s="320"/>
      <c r="H14" s="321"/>
    </row>
    <row r="15" spans="1:8" ht="38.25" customHeight="1" thickBot="1" x14ac:dyDescent="0.25">
      <c r="A15" s="103" t="s">
        <v>177</v>
      </c>
      <c r="B15" s="103" t="s">
        <v>23</v>
      </c>
      <c r="C15" s="103" t="s">
        <v>192</v>
      </c>
      <c r="D15" s="103" t="s">
        <v>178</v>
      </c>
      <c r="F15" s="257">
        <v>44742</v>
      </c>
      <c r="G15" s="257">
        <v>44377</v>
      </c>
      <c r="H15" s="257">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25" t="s">
        <v>179</v>
      </c>
      <c r="B35" s="325"/>
      <c r="C35" s="325"/>
      <c r="D35" s="325"/>
    </row>
    <row r="36" spans="1:8" x14ac:dyDescent="0.2">
      <c r="A36" s="328"/>
      <c r="B36" s="329"/>
      <c r="C36" s="329"/>
      <c r="D36" s="329"/>
    </row>
    <row r="37" spans="1:8" x14ac:dyDescent="0.2">
      <c r="A37" s="329"/>
      <c r="B37" s="329"/>
      <c r="C37" s="329"/>
      <c r="D37" s="329"/>
    </row>
    <row r="38" spans="1:8" x14ac:dyDescent="0.2">
      <c r="A38" s="329"/>
      <c r="B38" s="329"/>
      <c r="C38" s="329"/>
      <c r="D38" s="329"/>
    </row>
    <row r="39" spans="1:8" x14ac:dyDescent="0.2">
      <c r="A39" s="329"/>
      <c r="B39" s="329"/>
      <c r="C39" s="329"/>
      <c r="D39" s="329"/>
    </row>
    <row r="40" spans="1:8" x14ac:dyDescent="0.2">
      <c r="A40" s="329"/>
      <c r="B40" s="329"/>
      <c r="C40" s="329"/>
      <c r="D40" s="329"/>
    </row>
    <row r="41" spans="1:8" x14ac:dyDescent="0.2">
      <c r="A41" s="329"/>
      <c r="B41" s="329"/>
      <c r="C41" s="329"/>
      <c r="D41" s="329"/>
    </row>
    <row r="42" spans="1:8" x14ac:dyDescent="0.2">
      <c r="A42" s="329"/>
      <c r="B42" s="329"/>
      <c r="C42" s="329"/>
      <c r="D42" s="329"/>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48" t="s">
        <v>270</v>
      </c>
      <c r="B9" s="294"/>
      <c r="C9" s="294"/>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102" t="s">
        <v>43</v>
      </c>
      <c r="B14" s="103" t="s">
        <v>23</v>
      </c>
      <c r="C14" s="103" t="s">
        <v>192</v>
      </c>
      <c r="D14" s="103"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47" t="s">
        <v>181</v>
      </c>
      <c r="B23" s="347"/>
      <c r="C23" s="347"/>
      <c r="D23" s="347"/>
    </row>
    <row r="24" spans="1:8" x14ac:dyDescent="0.2">
      <c r="A24" s="329"/>
      <c r="B24" s="329"/>
      <c r="C24" s="329"/>
      <c r="D24" s="329"/>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320</v>
      </c>
      <c r="B6" s="4"/>
      <c r="C6" s="4"/>
      <c r="D6" s="4"/>
    </row>
    <row r="7" spans="1:8" x14ac:dyDescent="0.2">
      <c r="A7" s="5"/>
      <c r="B7" s="4"/>
      <c r="C7" s="4"/>
      <c r="D7" s="4"/>
    </row>
    <row r="8" spans="1:8" x14ac:dyDescent="0.2">
      <c r="A8" s="171" t="s">
        <v>326</v>
      </c>
      <c r="B8" s="89"/>
      <c r="C8" s="89"/>
      <c r="D8" s="89"/>
    </row>
    <row r="9" spans="1:8" x14ac:dyDescent="0.2">
      <c r="A9" s="348" t="s">
        <v>327</v>
      </c>
      <c r="B9" s="294"/>
      <c r="C9" s="294"/>
      <c r="D9" s="89"/>
    </row>
    <row r="10" spans="1:8" x14ac:dyDescent="0.2">
      <c r="A10" s="244" t="s">
        <v>169</v>
      </c>
      <c r="B10" s="89"/>
      <c r="C10" s="89"/>
      <c r="D10" s="89"/>
    </row>
    <row r="11" spans="1:8" x14ac:dyDescent="0.2">
      <c r="A11" s="171" t="s">
        <v>235</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243" t="s">
        <v>330</v>
      </c>
      <c r="B14" s="250" t="s">
        <v>23</v>
      </c>
      <c r="C14" s="250" t="s">
        <v>192</v>
      </c>
      <c r="D14" s="250"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47" t="s">
        <v>181</v>
      </c>
      <c r="B23" s="347"/>
      <c r="C23" s="347"/>
      <c r="D23" s="347"/>
    </row>
    <row r="24" spans="1:8" x14ac:dyDescent="0.2">
      <c r="A24" s="329"/>
      <c r="B24" s="329"/>
      <c r="C24" s="329"/>
      <c r="D24" s="329"/>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22" t="s">
        <v>262</v>
      </c>
      <c r="B9" s="324"/>
      <c r="C9" s="324"/>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40.5" customHeight="1" thickBot="1" x14ac:dyDescent="0.25">
      <c r="A14" s="103" t="s">
        <v>189</v>
      </c>
      <c r="B14" s="103" t="s">
        <v>186</v>
      </c>
      <c r="C14" s="103" t="s">
        <v>191</v>
      </c>
      <c r="D14" s="103" t="s">
        <v>190</v>
      </c>
      <c r="F14" s="257">
        <v>44742</v>
      </c>
      <c r="G14" s="257">
        <v>44377</v>
      </c>
      <c r="H14" s="257">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47" t="s">
        <v>182</v>
      </c>
      <c r="B24" s="347"/>
      <c r="C24" s="347"/>
      <c r="D24" s="347"/>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22" t="s">
        <v>265</v>
      </c>
      <c r="B9" s="324"/>
      <c r="C9" s="324"/>
      <c r="D9" s="324"/>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22" t="s">
        <v>314</v>
      </c>
      <c r="B12" s="322"/>
      <c r="C12" s="322"/>
      <c r="D12" s="322"/>
    </row>
    <row r="13" spans="1:8" ht="11.25" customHeight="1" x14ac:dyDescent="0.2">
      <c r="A13" s="245"/>
      <c r="B13" s="245"/>
      <c r="C13" s="245"/>
      <c r="D13" s="245"/>
    </row>
    <row r="14" spans="1:8" ht="20.100000000000001" customHeight="1" x14ac:dyDescent="0.2">
      <c r="A14" s="2" t="s">
        <v>0</v>
      </c>
      <c r="B14" s="2" t="s">
        <v>1</v>
      </c>
      <c r="C14" s="2" t="s">
        <v>2</v>
      </c>
      <c r="D14" s="2" t="s">
        <v>3</v>
      </c>
      <c r="F14" s="319" t="s">
        <v>315</v>
      </c>
      <c r="G14" s="320"/>
      <c r="H14" s="321"/>
    </row>
    <row r="15" spans="1:8" ht="54.75" customHeight="1" thickBot="1" x14ac:dyDescent="0.25">
      <c r="A15" s="167" t="s">
        <v>264</v>
      </c>
      <c r="B15" s="103" t="s">
        <v>185</v>
      </c>
      <c r="C15" s="103" t="s">
        <v>184</v>
      </c>
      <c r="D15" s="167" t="s">
        <v>266</v>
      </c>
      <c r="F15" s="257">
        <v>44742</v>
      </c>
      <c r="G15" s="257">
        <v>44377</v>
      </c>
      <c r="H15" s="257">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53" t="s">
        <v>236</v>
      </c>
      <c r="B24" s="353"/>
      <c r="C24" s="353"/>
      <c r="D24" s="353"/>
    </row>
    <row r="25" spans="1:8" x14ac:dyDescent="0.2">
      <c r="A25" s="329"/>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48" t="s">
        <v>280</v>
      </c>
      <c r="B9" s="294"/>
      <c r="C9" s="294"/>
      <c r="D9" s="89"/>
    </row>
    <row r="10" spans="1:8" x14ac:dyDescent="0.2">
      <c r="A10" s="171" t="s">
        <v>281</v>
      </c>
      <c r="B10" s="89"/>
      <c r="C10" s="89"/>
      <c r="D10" s="89"/>
      <c r="E10" s="1"/>
    </row>
    <row r="11" spans="1:8" x14ac:dyDescent="0.2">
      <c r="A11" s="88" t="s">
        <v>214</v>
      </c>
      <c r="B11" s="89"/>
      <c r="C11" s="89"/>
      <c r="D11" s="89"/>
      <c r="E11" s="16"/>
    </row>
    <row r="12" spans="1:8"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54" customHeight="1" thickBot="1" x14ac:dyDescent="0.25">
      <c r="A14" s="103" t="s">
        <v>194</v>
      </c>
      <c r="B14" s="103" t="s">
        <v>186</v>
      </c>
      <c r="C14" s="234" t="s">
        <v>282</v>
      </c>
      <c r="D14" s="168" t="s">
        <v>195</v>
      </c>
      <c r="F14" s="257">
        <v>44742</v>
      </c>
      <c r="G14" s="257">
        <v>44377</v>
      </c>
      <c r="H14" s="257">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47" t="s">
        <v>237</v>
      </c>
      <c r="B24" s="347"/>
      <c r="C24" s="347"/>
      <c r="D24" s="347"/>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90" t="str">
        <f>Summary!$A$2</f>
        <v>ANNUAL PERIOD</v>
      </c>
      <c r="B1" s="290"/>
      <c r="C1" s="290"/>
      <c r="D1" s="290"/>
      <c r="E1" s="290"/>
      <c r="F1" s="290"/>
    </row>
    <row r="3" spans="1:8" x14ac:dyDescent="0.2">
      <c r="A3" s="292" t="str">
        <f>Summary!$A$4</f>
        <v>CASE MANAGEMENT</v>
      </c>
      <c r="B3" s="292"/>
      <c r="C3" s="292"/>
      <c r="D3" s="292"/>
      <c r="E3" s="292"/>
      <c r="F3" s="292"/>
    </row>
    <row r="4" spans="1:8" x14ac:dyDescent="0.2">
      <c r="A4" s="3">
        <f>Summary!A1</f>
        <v>0</v>
      </c>
      <c r="B4" s="4"/>
      <c r="C4" s="4"/>
      <c r="D4" s="4"/>
    </row>
    <row r="5" spans="1:8" x14ac:dyDescent="0.2">
      <c r="A5" s="3"/>
      <c r="B5" s="4"/>
      <c r="C5" s="4"/>
      <c r="D5" s="4"/>
    </row>
    <row r="6" spans="1:8" x14ac:dyDescent="0.2">
      <c r="A6" s="247" t="s">
        <v>321</v>
      </c>
      <c r="B6" s="4"/>
      <c r="C6" s="4"/>
      <c r="D6" s="4"/>
    </row>
    <row r="7" spans="1:8" x14ac:dyDescent="0.2">
      <c r="A7" s="6"/>
      <c r="B7" s="4"/>
      <c r="C7" s="4"/>
      <c r="D7" s="4"/>
    </row>
    <row r="8" spans="1:8" x14ac:dyDescent="0.2">
      <c r="A8" s="244" t="s">
        <v>193</v>
      </c>
      <c r="B8" s="89"/>
      <c r="C8" s="89"/>
      <c r="D8" s="89"/>
    </row>
    <row r="9" spans="1:8" x14ac:dyDescent="0.2">
      <c r="A9" s="348" t="s">
        <v>280</v>
      </c>
      <c r="B9" s="294"/>
      <c r="C9" s="294"/>
      <c r="D9" s="89"/>
    </row>
    <row r="10" spans="1:8" x14ac:dyDescent="0.2">
      <c r="A10" s="171" t="s">
        <v>281</v>
      </c>
      <c r="B10" s="89"/>
      <c r="C10" s="89"/>
      <c r="D10" s="89"/>
      <c r="E10" s="1"/>
    </row>
    <row r="11" spans="1:8" x14ac:dyDescent="0.2">
      <c r="A11" s="244" t="s">
        <v>214</v>
      </c>
      <c r="B11" s="89"/>
      <c r="C11" s="89"/>
      <c r="D11" s="89"/>
      <c r="E11" s="16"/>
    </row>
    <row r="12" spans="1:8" x14ac:dyDescent="0.2">
      <c r="A12" s="322" t="s">
        <v>314</v>
      </c>
      <c r="B12" s="322"/>
      <c r="C12" s="322"/>
      <c r="D12" s="322"/>
    </row>
    <row r="13" spans="1:8" x14ac:dyDescent="0.2">
      <c r="A13" s="2" t="s">
        <v>0</v>
      </c>
      <c r="B13" s="2" t="s">
        <v>1</v>
      </c>
      <c r="C13" s="2" t="s">
        <v>2</v>
      </c>
      <c r="D13" s="2" t="s">
        <v>3</v>
      </c>
      <c r="F13" s="319" t="s">
        <v>315</v>
      </c>
      <c r="G13" s="320"/>
      <c r="H13" s="321"/>
    </row>
    <row r="14" spans="1:8" ht="64.5" thickBot="1" x14ac:dyDescent="0.25">
      <c r="A14" s="249" t="s">
        <v>322</v>
      </c>
      <c r="B14" s="250" t="s">
        <v>186</v>
      </c>
      <c r="C14" s="249" t="s">
        <v>282</v>
      </c>
      <c r="D14" s="250" t="s">
        <v>195</v>
      </c>
      <c r="F14" s="257">
        <v>44742</v>
      </c>
      <c r="G14" s="257">
        <v>44377</v>
      </c>
      <c r="H14" s="257">
        <v>44012</v>
      </c>
    </row>
    <row r="15" spans="1:8" ht="13.5" thickTop="1" x14ac:dyDescent="0.2">
      <c r="A15" s="201"/>
      <c r="B15" s="162"/>
      <c r="C15" s="163"/>
      <c r="D15" s="119">
        <f t="shared" ref="D15" si="0">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47" t="s">
        <v>237</v>
      </c>
      <c r="B18" s="347"/>
      <c r="C18" s="347"/>
      <c r="D18" s="347"/>
    </row>
    <row r="19" spans="1:4" x14ac:dyDescent="0.2">
      <c r="A19" s="328"/>
      <c r="B19" s="329"/>
      <c r="C19" s="329"/>
      <c r="D19" s="329"/>
    </row>
    <row r="20" spans="1:4" x14ac:dyDescent="0.2">
      <c r="A20" s="329"/>
      <c r="B20" s="329"/>
      <c r="C20" s="329"/>
      <c r="D20" s="329"/>
    </row>
    <row r="21" spans="1:4" x14ac:dyDescent="0.2">
      <c r="A21" s="329"/>
      <c r="B21" s="329"/>
      <c r="C21" s="329"/>
      <c r="D21" s="329"/>
    </row>
    <row r="22" spans="1:4" x14ac:dyDescent="0.2">
      <c r="A22" s="329"/>
      <c r="B22" s="329"/>
      <c r="C22" s="329"/>
      <c r="D22" s="329"/>
    </row>
    <row r="23" spans="1:4" x14ac:dyDescent="0.2">
      <c r="A23" s="329"/>
      <c r="B23" s="329"/>
      <c r="C23" s="329"/>
      <c r="D23" s="329"/>
    </row>
    <row r="24" spans="1:4" x14ac:dyDescent="0.2">
      <c r="A24" s="329"/>
      <c r="B24" s="329"/>
      <c r="C24" s="329"/>
      <c r="D24" s="329"/>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B33" sqref="B33"/>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7">
        <f>+Summary!$A$1</f>
        <v>0</v>
      </c>
      <c r="B1" s="317"/>
      <c r="C1" s="317"/>
      <c r="D1" s="317"/>
    </row>
    <row r="2" spans="1:10" x14ac:dyDescent="0.2">
      <c r="A2" s="317" t="str">
        <f>Summary!A2</f>
        <v>ANNUAL PERIOD</v>
      </c>
      <c r="B2" s="317"/>
      <c r="C2" s="317"/>
      <c r="D2" s="317"/>
    </row>
    <row r="3" spans="1:10" ht="22.5" customHeight="1" x14ac:dyDescent="0.2">
      <c r="A3" s="3" t="str">
        <f>Summary!A4</f>
        <v>CASE MANAGEMENT</v>
      </c>
      <c r="B3" s="4"/>
      <c r="C3" s="4"/>
      <c r="D3" s="4"/>
    </row>
    <row r="4" spans="1:10" x14ac:dyDescent="0.2">
      <c r="A4" s="5" t="s">
        <v>142</v>
      </c>
      <c r="B4" s="4"/>
      <c r="C4" s="4"/>
      <c r="D4" s="4"/>
    </row>
    <row r="5" spans="1:10" x14ac:dyDescent="0.2">
      <c r="A5" s="5"/>
      <c r="B5" s="4"/>
      <c r="C5" s="4"/>
      <c r="D5" s="4"/>
    </row>
    <row r="6" spans="1:10" ht="15" customHeight="1" x14ac:dyDescent="0.2">
      <c r="A6" s="326" t="s">
        <v>247</v>
      </c>
      <c r="B6" s="327"/>
      <c r="C6" s="327"/>
      <c r="D6" s="327"/>
    </row>
    <row r="7" spans="1:10" ht="15" customHeight="1" x14ac:dyDescent="0.2">
      <c r="A7" s="19" t="s">
        <v>248</v>
      </c>
      <c r="B7" s="19"/>
      <c r="C7" s="19"/>
      <c r="D7" s="76"/>
    </row>
    <row r="8" spans="1:10" ht="15" customHeight="1" x14ac:dyDescent="0.2">
      <c r="A8" s="326" t="s">
        <v>249</v>
      </c>
      <c r="B8" s="326"/>
      <c r="C8" s="326"/>
      <c r="D8" s="326"/>
    </row>
    <row r="9" spans="1:10" ht="15" customHeight="1" x14ac:dyDescent="0.2">
      <c r="A9" s="326" t="s">
        <v>250</v>
      </c>
      <c r="B9" s="326"/>
      <c r="C9" s="326"/>
      <c r="D9" s="326"/>
    </row>
    <row r="10" spans="1:10" ht="15" customHeight="1" x14ac:dyDescent="0.2">
      <c r="A10" s="326" t="s">
        <v>251</v>
      </c>
      <c r="B10" s="326"/>
      <c r="C10" s="326"/>
      <c r="D10" s="326"/>
    </row>
    <row r="11" spans="1:10" ht="39" customHeight="1" x14ac:dyDescent="0.2">
      <c r="A11" s="324" t="s">
        <v>252</v>
      </c>
      <c r="B11" s="324"/>
      <c r="C11" s="324"/>
      <c r="D11" s="324"/>
    </row>
    <row r="12" spans="1:10" ht="27.75" customHeight="1" x14ac:dyDescent="0.2">
      <c r="A12" s="322" t="s">
        <v>277</v>
      </c>
      <c r="B12" s="324"/>
      <c r="C12" s="324"/>
      <c r="D12" s="324"/>
    </row>
    <row r="13" spans="1:10" ht="27.75" customHeight="1" x14ac:dyDescent="0.2">
      <c r="A13" s="322" t="s">
        <v>305</v>
      </c>
      <c r="B13" s="322"/>
      <c r="C13" s="322"/>
      <c r="D13" s="322"/>
    </row>
    <row r="14" spans="1:10" ht="27.75" customHeight="1" x14ac:dyDescent="0.2">
      <c r="A14" s="245"/>
      <c r="B14" s="246"/>
      <c r="C14" s="246"/>
      <c r="D14" s="246"/>
    </row>
    <row r="15" spans="1:10" x14ac:dyDescent="0.2">
      <c r="A15" s="177"/>
      <c r="B15" s="166"/>
      <c r="C15" s="177"/>
      <c r="D15" s="177"/>
      <c r="H15" s="319" t="s">
        <v>304</v>
      </c>
      <c r="I15" s="320"/>
      <c r="J15" s="321"/>
    </row>
    <row r="16" spans="1:10" x14ac:dyDescent="0.2">
      <c r="A16" s="166" t="s">
        <v>220</v>
      </c>
      <c r="B16" s="178"/>
      <c r="C16" s="179" t="s">
        <v>242</v>
      </c>
      <c r="D16" s="177"/>
      <c r="E16" s="166" t="s">
        <v>220</v>
      </c>
      <c r="H16" s="257">
        <v>44742</v>
      </c>
      <c r="I16" s="257">
        <v>44377</v>
      </c>
      <c r="J16" s="257">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308</v>
      </c>
    </row>
    <row r="26" spans="1:10" ht="15" customHeight="1" thickTop="1" x14ac:dyDescent="0.2">
      <c r="A26" s="166" t="s">
        <v>220</v>
      </c>
      <c r="B26" s="235">
        <f>+'A. Salaries'!H64*'B. Benefits'!B16</f>
        <v>0</v>
      </c>
      <c r="C26" s="190">
        <v>1</v>
      </c>
      <c r="D26" s="191">
        <f t="shared" ref="D26:D32" si="0">B26*C26</f>
        <v>0</v>
      </c>
      <c r="E26" s="11"/>
      <c r="F26" s="210"/>
    </row>
    <row r="27" spans="1:10" x14ac:dyDescent="0.2">
      <c r="A27" s="166" t="s">
        <v>221</v>
      </c>
      <c r="B27" s="235">
        <f>+'A. Salaries'!H64*'B. Benefits'!B17</f>
        <v>0</v>
      </c>
      <c r="C27" s="190">
        <v>1</v>
      </c>
      <c r="D27" s="191">
        <f t="shared" si="0"/>
        <v>0</v>
      </c>
      <c r="E27" s="11"/>
      <c r="F27" s="210"/>
    </row>
    <row r="28" spans="1:10" x14ac:dyDescent="0.2">
      <c r="A28" s="166" t="s">
        <v>222</v>
      </c>
      <c r="B28" s="235">
        <f>+'A. Salaries'!H64*'B. Benefits'!B18</f>
        <v>0</v>
      </c>
      <c r="C28" s="190">
        <v>1</v>
      </c>
      <c r="D28" s="191">
        <f t="shared" si="0"/>
        <v>0</v>
      </c>
      <c r="E28" s="11"/>
      <c r="F28" s="210"/>
    </row>
    <row r="29" spans="1:10" x14ac:dyDescent="0.2">
      <c r="A29" s="166" t="s">
        <v>223</v>
      </c>
      <c r="B29" s="235">
        <f>+'A. Salaries'!D64*'B. Benefits'!B19</f>
        <v>0</v>
      </c>
      <c r="C29" s="190">
        <v>1</v>
      </c>
      <c r="D29" s="191">
        <f t="shared" si="0"/>
        <v>0</v>
      </c>
      <c r="E29" s="27"/>
      <c r="F29" s="210"/>
      <c r="H29" s="210"/>
    </row>
    <row r="30" spans="1:10" x14ac:dyDescent="0.2">
      <c r="A30" s="166" t="s">
        <v>224</v>
      </c>
      <c r="B30" s="235">
        <f>+'A. Salaries'!D64*'B. Benefits'!B20</f>
        <v>0</v>
      </c>
      <c r="C30" s="190">
        <v>1</v>
      </c>
      <c r="D30" s="191">
        <f t="shared" si="0"/>
        <v>0</v>
      </c>
      <c r="E30" s="11"/>
      <c r="F30" s="210"/>
    </row>
    <row r="31" spans="1:10" x14ac:dyDescent="0.2">
      <c r="A31" s="181" t="s">
        <v>225</v>
      </c>
      <c r="B31" s="235">
        <f>+'A. Salaries'!H64*'B. Benefits'!B21</f>
        <v>0</v>
      </c>
      <c r="C31" s="190">
        <v>1</v>
      </c>
      <c r="D31" s="191">
        <f t="shared" si="0"/>
        <v>0</v>
      </c>
      <c r="E31" s="11"/>
      <c r="F31" s="210"/>
    </row>
    <row r="32" spans="1:10" x14ac:dyDescent="0.2">
      <c r="A32" s="166" t="s">
        <v>278</v>
      </c>
      <c r="B32" s="235">
        <f>+'A. Salaries'!D64*'B.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8" t="s">
        <v>306</v>
      </c>
      <c r="B35" s="259"/>
      <c r="C35" s="260"/>
      <c r="D35" s="271">
        <f>+D33/'A. Salaries'!H64</f>
        <v>0</v>
      </c>
    </row>
    <row r="36" spans="1:6" x14ac:dyDescent="0.2">
      <c r="B36" s="11"/>
      <c r="C36" s="17"/>
      <c r="D36" s="12"/>
    </row>
    <row r="37" spans="1:6" ht="13.5" customHeight="1" x14ac:dyDescent="0.2">
      <c r="A37" s="325" t="s">
        <v>160</v>
      </c>
      <c r="B37" s="325"/>
      <c r="C37" s="325"/>
      <c r="D37" s="325"/>
      <c r="E37" s="53"/>
    </row>
    <row r="38" spans="1:6" ht="13.5" customHeight="1" x14ac:dyDescent="0.2">
      <c r="A38" s="323"/>
      <c r="B38" s="323"/>
      <c r="C38" s="323"/>
      <c r="D38" s="323"/>
      <c r="E38" s="53"/>
    </row>
    <row r="39" spans="1:6" ht="13.5" customHeight="1" x14ac:dyDescent="0.2">
      <c r="A39" s="323"/>
      <c r="B39" s="323"/>
      <c r="C39" s="323"/>
      <c r="D39" s="323"/>
      <c r="E39" s="53"/>
    </row>
    <row r="40" spans="1:6" ht="19.899999999999999" customHeight="1" x14ac:dyDescent="0.2">
      <c r="A40" s="253" t="s">
        <v>285</v>
      </c>
      <c r="B40" s="253"/>
      <c r="C40" s="253"/>
      <c r="D40" s="253"/>
      <c r="E40" s="37"/>
    </row>
    <row r="41" spans="1:6" ht="19.899999999999999" customHeight="1" x14ac:dyDescent="0.2">
      <c r="A41" s="253" t="s">
        <v>286</v>
      </c>
      <c r="B41" s="253"/>
      <c r="C41" s="253"/>
      <c r="D41" s="253"/>
      <c r="E41" s="37"/>
    </row>
    <row r="42" spans="1:6" ht="19.899999999999999" customHeight="1" x14ac:dyDescent="0.2">
      <c r="A42" s="253" t="s">
        <v>287</v>
      </c>
      <c r="B42" s="253"/>
      <c r="C42" s="253"/>
      <c r="D42" s="253"/>
      <c r="E42" s="37"/>
    </row>
    <row r="43" spans="1:6" ht="19.899999999999999" customHeight="1" x14ac:dyDescent="0.2">
      <c r="A43" s="253" t="s">
        <v>288</v>
      </c>
      <c r="B43" s="253"/>
      <c r="C43" s="253"/>
      <c r="D43" s="253"/>
      <c r="E43" s="37"/>
    </row>
    <row r="44" spans="1:6" ht="19.899999999999999" customHeight="1" x14ac:dyDescent="0.2">
      <c r="A44" s="253" t="s">
        <v>290</v>
      </c>
      <c r="B44" s="253"/>
      <c r="C44" s="253"/>
      <c r="D44" s="253"/>
      <c r="E44" s="37"/>
    </row>
    <row r="45" spans="1:6" ht="19.899999999999999" customHeight="1" x14ac:dyDescent="0.2">
      <c r="A45" s="253" t="s">
        <v>289</v>
      </c>
      <c r="B45" s="253"/>
      <c r="C45" s="253"/>
      <c r="D45" s="253"/>
      <c r="E45" s="37"/>
    </row>
    <row r="46" spans="1:6" ht="19.899999999999999" customHeight="1" x14ac:dyDescent="0.2">
      <c r="A46" s="253" t="s">
        <v>291</v>
      </c>
      <c r="B46" s="254"/>
      <c r="C46" s="254"/>
      <c r="D46" s="254"/>
    </row>
    <row r="47" spans="1:6" x14ac:dyDescent="0.2">
      <c r="A47" s="254"/>
      <c r="B47" s="254"/>
      <c r="C47" s="254"/>
      <c r="D47" s="254"/>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7">
        <f>+Summary!$A$1</f>
        <v>0</v>
      </c>
      <c r="B1" s="317"/>
      <c r="C1" s="317"/>
      <c r="D1" s="317"/>
      <c r="E1" s="317"/>
      <c r="F1" s="317"/>
    </row>
    <row r="2" spans="1:8" x14ac:dyDescent="0.2">
      <c r="A2" s="290" t="str">
        <f>Summary!A2</f>
        <v>ANNUAL PERIOD</v>
      </c>
      <c r="B2" s="290"/>
      <c r="C2" s="290"/>
      <c r="D2" s="290"/>
      <c r="E2" s="290"/>
      <c r="F2" s="290"/>
    </row>
    <row r="4" spans="1:8" x14ac:dyDescent="0.2">
      <c r="A4" s="292" t="str">
        <f>Summary!A4</f>
        <v>CASE MANAGEMENT</v>
      </c>
      <c r="B4" s="292"/>
      <c r="C4" s="292"/>
      <c r="D4" s="292"/>
      <c r="E4" s="292"/>
      <c r="F4" s="292"/>
      <c r="G4" s="45"/>
    </row>
    <row r="5" spans="1:8" x14ac:dyDescent="0.2">
      <c r="A5" s="3"/>
      <c r="B5" s="3"/>
      <c r="C5" s="4"/>
    </row>
    <row r="6" spans="1:8" x14ac:dyDescent="0.2">
      <c r="A6" s="291" t="s">
        <v>141</v>
      </c>
      <c r="B6" s="340"/>
      <c r="C6" s="341"/>
      <c r="D6" s="341"/>
      <c r="E6" s="341"/>
      <c r="F6" s="341"/>
      <c r="G6" s="38"/>
    </row>
    <row r="7" spans="1:8" x14ac:dyDescent="0.2">
      <c r="A7" s="71"/>
      <c r="B7" s="75"/>
      <c r="C7" s="76"/>
      <c r="D7" s="76"/>
      <c r="E7" s="76"/>
      <c r="F7" s="76"/>
      <c r="G7" s="71"/>
    </row>
    <row r="8" spans="1:8" x14ac:dyDescent="0.2">
      <c r="A8" s="169" t="s">
        <v>292</v>
      </c>
      <c r="B8" s="28"/>
      <c r="C8" s="28"/>
      <c r="D8" s="28"/>
      <c r="E8" s="28"/>
      <c r="F8" s="28"/>
      <c r="G8" s="91"/>
      <c r="H8" s="28"/>
    </row>
    <row r="9" spans="1:8" x14ac:dyDescent="0.2">
      <c r="A9" s="46" t="s">
        <v>226</v>
      </c>
      <c r="B9" s="28"/>
      <c r="C9" s="28"/>
      <c r="D9" s="28"/>
      <c r="E9" s="28"/>
      <c r="F9" s="28"/>
      <c r="G9" s="91"/>
      <c r="H9" s="28"/>
    </row>
    <row r="10" spans="1:8" ht="12.75" customHeight="1" x14ac:dyDescent="0.2">
      <c r="A10" s="346" t="s">
        <v>227</v>
      </c>
      <c r="B10" s="346"/>
      <c r="C10" s="346"/>
      <c r="D10" s="346"/>
      <c r="E10" s="346"/>
      <c r="F10" s="28"/>
      <c r="G10" s="91"/>
      <c r="H10" s="28"/>
    </row>
    <row r="11" spans="1:8" x14ac:dyDescent="0.2">
      <c r="A11" s="169" t="s">
        <v>294</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22" t="s">
        <v>313</v>
      </c>
      <c r="B17" s="322"/>
      <c r="C17" s="322"/>
      <c r="D17" s="322"/>
      <c r="E17" s="92"/>
      <c r="F17" s="92"/>
      <c r="G17" s="28"/>
      <c r="H17" s="28"/>
    </row>
    <row r="18" spans="1:16" ht="13.5" thickBot="1" x14ac:dyDescent="0.25">
      <c r="A18" s="14"/>
      <c r="B18" s="14"/>
      <c r="C18" s="14"/>
      <c r="D18" s="14"/>
      <c r="E18" s="14"/>
      <c r="F18" s="14"/>
    </row>
    <row r="19" spans="1:16" ht="13.5" thickTop="1" x14ac:dyDescent="0.2">
      <c r="A19" s="339" t="s">
        <v>0</v>
      </c>
      <c r="B19" s="339"/>
      <c r="C19" s="85" t="s">
        <v>1</v>
      </c>
      <c r="D19" s="2" t="s">
        <v>2</v>
      </c>
      <c r="E19" s="85" t="s">
        <v>3</v>
      </c>
      <c r="F19" s="85" t="s">
        <v>199</v>
      </c>
    </row>
    <row r="20" spans="1:16" x14ac:dyDescent="0.2">
      <c r="A20" s="343"/>
      <c r="B20" s="344"/>
      <c r="C20" s="86"/>
      <c r="D20" s="345" t="s">
        <v>161</v>
      </c>
      <c r="E20" s="337" t="s">
        <v>293</v>
      </c>
      <c r="F20" s="67"/>
      <c r="H20" s="319" t="s">
        <v>312</v>
      </c>
      <c r="I20" s="320"/>
      <c r="J20" s="321"/>
    </row>
    <row r="21" spans="1:16" ht="45" customHeight="1" thickBot="1" x14ac:dyDescent="0.25">
      <c r="A21" s="342" t="s">
        <v>159</v>
      </c>
      <c r="B21" s="297"/>
      <c r="C21" s="70" t="s">
        <v>71</v>
      </c>
      <c r="D21" s="342"/>
      <c r="E21" s="338"/>
      <c r="F21" s="72" t="s">
        <v>170</v>
      </c>
      <c r="G21" s="230"/>
      <c r="H21" s="257">
        <v>44742</v>
      </c>
      <c r="I21" s="257">
        <v>44377</v>
      </c>
      <c r="J21" s="257">
        <v>44012</v>
      </c>
      <c r="K21" s="79"/>
      <c r="L21" s="80"/>
      <c r="M21" s="81"/>
      <c r="N21" s="82"/>
      <c r="O21" s="82"/>
      <c r="P21" s="82"/>
    </row>
    <row r="22" spans="1:16" ht="18.75" customHeight="1" thickTop="1" x14ac:dyDescent="0.2">
      <c r="A22" s="330" t="s">
        <v>163</v>
      </c>
      <c r="B22" s="330"/>
      <c r="C22" s="47">
        <v>0.44500000000000001</v>
      </c>
      <c r="D22" s="130"/>
      <c r="E22" s="130"/>
      <c r="F22" s="106">
        <f>E22*D22*C22</f>
        <v>0</v>
      </c>
      <c r="G22" s="225"/>
      <c r="H22" s="178"/>
      <c r="I22" s="178"/>
      <c r="J22" s="178"/>
      <c r="K22" s="79"/>
      <c r="L22" s="78"/>
      <c r="M22" s="81"/>
      <c r="N22" s="82"/>
      <c r="O22" s="82"/>
      <c r="P22" s="82"/>
    </row>
    <row r="23" spans="1:16" ht="18.75" customHeight="1" x14ac:dyDescent="0.2">
      <c r="A23" s="330" t="s">
        <v>164</v>
      </c>
      <c r="B23" s="330"/>
      <c r="C23" s="47">
        <v>0.44500000000000001</v>
      </c>
      <c r="D23" s="131"/>
      <c r="E23" s="131"/>
      <c r="F23" s="106">
        <f>E23*D23*C23</f>
        <v>0</v>
      </c>
      <c r="G23" s="225"/>
      <c r="H23" s="178"/>
      <c r="I23" s="178"/>
      <c r="J23" s="178"/>
    </row>
    <row r="24" spans="1:16" ht="18.75" customHeight="1" x14ac:dyDescent="0.2">
      <c r="A24" s="331" t="s">
        <v>165</v>
      </c>
      <c r="B24" s="332"/>
      <c r="C24" s="47">
        <v>0.44500000000000001</v>
      </c>
      <c r="D24" s="130"/>
      <c r="E24" s="130"/>
      <c r="F24" s="106">
        <f>E24*D24*C24</f>
        <v>0</v>
      </c>
      <c r="G24" s="225"/>
      <c r="H24" s="178"/>
      <c r="I24" s="178"/>
      <c r="J24" s="178"/>
    </row>
    <row r="25" spans="1:16" x14ac:dyDescent="0.2">
      <c r="A25" s="332"/>
      <c r="B25" s="332"/>
      <c r="D25" s="48"/>
      <c r="E25" s="49"/>
      <c r="F25" s="49"/>
      <c r="G25" s="225"/>
      <c r="H25" s="261"/>
      <c r="I25" s="261"/>
      <c r="J25" s="261"/>
    </row>
    <row r="26" spans="1:16" x14ac:dyDescent="0.2">
      <c r="D26" s="48"/>
      <c r="E26" s="107">
        <f>SUM(E22:E24)</f>
        <v>0</v>
      </c>
      <c r="F26" s="108">
        <f>SUM(F22:F24)</f>
        <v>0</v>
      </c>
      <c r="G26" s="225"/>
      <c r="H26" s="108">
        <f t="shared" ref="H26:J26" si="0">SUM(H22:H24)</f>
        <v>0</v>
      </c>
      <c r="I26" s="108">
        <f t="shared" si="0"/>
        <v>0</v>
      </c>
      <c r="J26" s="108">
        <f t="shared" si="0"/>
        <v>0</v>
      </c>
    </row>
    <row r="27" spans="1:16" x14ac:dyDescent="0.2">
      <c r="F27" s="12"/>
      <c r="G27" s="225"/>
      <c r="H27" s="261"/>
      <c r="I27" s="261"/>
      <c r="J27" s="261"/>
    </row>
    <row r="28" spans="1:16" x14ac:dyDescent="0.2">
      <c r="A28" s="333" t="s">
        <v>204</v>
      </c>
      <c r="B28" s="333"/>
      <c r="C28" s="333"/>
      <c r="D28" s="333"/>
      <c r="E28" s="333"/>
      <c r="F28" s="132"/>
      <c r="G28" s="225"/>
      <c r="H28" s="178"/>
      <c r="I28" s="178"/>
      <c r="J28" s="178"/>
    </row>
    <row r="29" spans="1:16" x14ac:dyDescent="0.2">
      <c r="A29" s="334" t="s">
        <v>259</v>
      </c>
      <c r="B29" s="333"/>
      <c r="C29" s="333"/>
      <c r="D29" s="333"/>
      <c r="E29" s="333"/>
      <c r="F29" s="132"/>
      <c r="G29" s="225"/>
      <c r="H29" s="178"/>
      <c r="I29" s="178"/>
      <c r="J29" s="178"/>
    </row>
    <row r="30" spans="1:16" x14ac:dyDescent="0.2">
      <c r="A30" s="334" t="s">
        <v>258</v>
      </c>
      <c r="B30" s="333"/>
      <c r="C30" s="333"/>
      <c r="D30" s="333"/>
      <c r="E30" s="333"/>
      <c r="F30" s="132"/>
      <c r="G30" s="225"/>
      <c r="H30" s="178"/>
      <c r="I30" s="178"/>
      <c r="J30" s="178"/>
    </row>
    <row r="31" spans="1:16" x14ac:dyDescent="0.2">
      <c r="A31" s="334" t="s">
        <v>257</v>
      </c>
      <c r="B31" s="333"/>
      <c r="C31" s="333"/>
      <c r="D31" s="333"/>
      <c r="E31" s="333"/>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36" t="s">
        <v>256</v>
      </c>
      <c r="B33" s="336"/>
      <c r="C33" s="336"/>
      <c r="D33" s="336"/>
      <c r="E33" s="336"/>
      <c r="F33" s="336"/>
    </row>
    <row r="34" spans="1:7" ht="38.25" customHeight="1" x14ac:dyDescent="0.2">
      <c r="A34" s="335" t="s">
        <v>260</v>
      </c>
      <c r="B34" s="335"/>
      <c r="C34" s="335"/>
      <c r="D34" s="335"/>
      <c r="E34" s="335"/>
      <c r="F34" s="335"/>
    </row>
    <row r="35" spans="1:7" x14ac:dyDescent="0.2">
      <c r="A35" s="39" t="s">
        <v>162</v>
      </c>
    </row>
    <row r="36" spans="1:7" s="1" customFormat="1" x14ac:dyDescent="0.2">
      <c r="A36" s="328"/>
      <c r="B36" s="329"/>
      <c r="C36" s="329"/>
      <c r="D36" s="329"/>
      <c r="E36" s="329"/>
      <c r="F36" s="329"/>
      <c r="G36" s="329"/>
    </row>
    <row r="37" spans="1:7" x14ac:dyDescent="0.2">
      <c r="A37" s="329"/>
      <c r="B37" s="329"/>
      <c r="C37" s="329"/>
      <c r="D37" s="329"/>
      <c r="E37" s="329"/>
      <c r="F37" s="329"/>
      <c r="G37" s="329"/>
    </row>
    <row r="38" spans="1:7" x14ac:dyDescent="0.2">
      <c r="A38" s="329"/>
      <c r="B38" s="329"/>
      <c r="C38" s="329"/>
      <c r="D38" s="329"/>
      <c r="E38" s="329"/>
      <c r="F38" s="329"/>
      <c r="G38" s="329"/>
    </row>
    <row r="39" spans="1:7" x14ac:dyDescent="0.2">
      <c r="A39" s="329"/>
      <c r="B39" s="329"/>
      <c r="C39" s="329"/>
      <c r="D39" s="329"/>
      <c r="E39" s="329"/>
      <c r="F39" s="329"/>
      <c r="G39" s="329"/>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H20:J20"/>
    <mergeCell ref="A17:D17"/>
    <mergeCell ref="E20:E21"/>
    <mergeCell ref="A19:B19"/>
    <mergeCell ref="A1:F1"/>
    <mergeCell ref="A2:F2"/>
    <mergeCell ref="A6:F6"/>
    <mergeCell ref="A21:B21"/>
    <mergeCell ref="A20:B20"/>
    <mergeCell ref="A4:F4"/>
    <mergeCell ref="D20:D21"/>
    <mergeCell ref="A10:E10"/>
    <mergeCell ref="A36:G39"/>
    <mergeCell ref="A22:B22"/>
    <mergeCell ref="A23:B23"/>
    <mergeCell ref="A24:B25"/>
    <mergeCell ref="A28:E28"/>
    <mergeCell ref="A29:E29"/>
    <mergeCell ref="A30:E30"/>
    <mergeCell ref="A31:E31"/>
    <mergeCell ref="A34:F34"/>
    <mergeCell ref="A33:F33"/>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25" t="s">
        <v>122</v>
      </c>
      <c r="B29" s="347"/>
      <c r="C29" s="347"/>
      <c r="D29" s="347"/>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7">
        <f>+Summary!$A$1</f>
        <v>0</v>
      </c>
      <c r="B1" s="317"/>
      <c r="C1" s="317"/>
      <c r="D1" s="317"/>
      <c r="E1" s="222"/>
    </row>
    <row r="2" spans="1:8" x14ac:dyDescent="0.2">
      <c r="A2" s="290" t="str">
        <f>Summary!$A$2</f>
        <v>ANNUAL PERIOD</v>
      </c>
      <c r="B2" s="290"/>
      <c r="C2" s="290"/>
      <c r="D2" s="290"/>
      <c r="E2" s="290"/>
      <c r="F2" s="290"/>
    </row>
    <row r="3" spans="1:8" ht="20.100000000000001" customHeight="1" x14ac:dyDescent="0.2"/>
    <row r="4" spans="1:8" x14ac:dyDescent="0.2">
      <c r="A4" s="292" t="str">
        <f>Summary!$A$4</f>
        <v>CASE MANAGEMENT</v>
      </c>
      <c r="B4" s="292"/>
      <c r="C4" s="292"/>
      <c r="D4" s="292"/>
      <c r="E4" s="292"/>
      <c r="F4" s="292"/>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24" t="s">
        <v>169</v>
      </c>
      <c r="B10" s="324"/>
      <c r="C10" s="324"/>
      <c r="D10" s="324"/>
      <c r="E10" s="221"/>
    </row>
    <row r="11" spans="1:8" x14ac:dyDescent="0.2">
      <c r="A11" s="7" t="s">
        <v>207</v>
      </c>
      <c r="B11" s="4"/>
      <c r="C11" s="4"/>
      <c r="D11" s="4"/>
      <c r="E11" s="4"/>
    </row>
    <row r="12" spans="1:8" x14ac:dyDescent="0.2">
      <c r="A12" s="322" t="s">
        <v>314</v>
      </c>
      <c r="B12" s="322"/>
      <c r="C12" s="322"/>
      <c r="D12" s="322"/>
      <c r="E12" s="4"/>
    </row>
    <row r="13" spans="1:8" ht="15" customHeight="1" thickBot="1" x14ac:dyDescent="0.25">
      <c r="A13" s="8"/>
      <c r="B13" s="9"/>
      <c r="C13" s="9"/>
      <c r="D13" s="9"/>
      <c r="E13" s="226"/>
    </row>
    <row r="14" spans="1:8" ht="13.5" thickTop="1" x14ac:dyDescent="0.2">
      <c r="A14" s="2" t="s">
        <v>0</v>
      </c>
      <c r="B14" s="2" t="s">
        <v>1</v>
      </c>
      <c r="C14" s="2" t="s">
        <v>2</v>
      </c>
      <c r="D14" s="2" t="s">
        <v>3</v>
      </c>
      <c r="E14" s="2"/>
      <c r="F14" s="319" t="s">
        <v>315</v>
      </c>
      <c r="G14" s="320"/>
      <c r="H14" s="321"/>
    </row>
    <row r="15" spans="1:8" ht="39" thickBot="1" x14ac:dyDescent="0.25">
      <c r="A15" s="103" t="s">
        <v>167</v>
      </c>
      <c r="B15" s="102" t="s">
        <v>143</v>
      </c>
      <c r="C15" s="103" t="s">
        <v>192</v>
      </c>
      <c r="D15" s="103" t="s">
        <v>208</v>
      </c>
      <c r="E15" s="229"/>
      <c r="F15" s="257">
        <v>44742</v>
      </c>
      <c r="G15" s="257">
        <v>44377</v>
      </c>
      <c r="H15" s="257">
        <v>44012</v>
      </c>
    </row>
    <row r="16" spans="1:8" ht="13.5" thickTop="1" x14ac:dyDescent="0.2">
      <c r="A16" s="202"/>
      <c r="B16" s="205"/>
      <c r="C16" s="134"/>
      <c r="D16" s="199">
        <f t="shared" ref="D16:D20"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+B21*C21</f>
        <v>0</v>
      </c>
      <c r="E21" s="232"/>
    </row>
    <row r="22" spans="1:8" ht="27" customHeight="1" thickBot="1" x14ac:dyDescent="0.25">
      <c r="B22" s="55"/>
      <c r="C22" s="57" t="s">
        <v>22</v>
      </c>
      <c r="D22" s="121">
        <f>SUM(D16:D21)</f>
        <v>0</v>
      </c>
      <c r="E22" s="57" t="s">
        <v>22</v>
      </c>
      <c r="F22" s="262">
        <f>SUM(F16:F20)</f>
        <v>0</v>
      </c>
      <c r="G22" s="262">
        <f t="shared" ref="G22:H22" si="1">SUM(G16:G20)</f>
        <v>0</v>
      </c>
      <c r="H22" s="262">
        <f t="shared" si="1"/>
        <v>0</v>
      </c>
    </row>
    <row r="23" spans="1:8" ht="13.5" thickTop="1" x14ac:dyDescent="0.2">
      <c r="B23" s="20"/>
      <c r="C23" s="15"/>
      <c r="D23" s="21"/>
      <c r="E23" s="233"/>
      <c r="F23" s="66"/>
      <c r="G23" s="66"/>
      <c r="H23" s="66"/>
    </row>
    <row r="24" spans="1:8" ht="27" customHeight="1" x14ac:dyDescent="0.2">
      <c r="A24" s="325" t="s">
        <v>171</v>
      </c>
      <c r="B24" s="325"/>
      <c r="C24" s="325"/>
      <c r="D24" s="325"/>
      <c r="E24" s="223"/>
    </row>
    <row r="25" spans="1:8" x14ac:dyDescent="0.2">
      <c r="A25" s="328"/>
      <c r="B25" s="329"/>
      <c r="C25" s="329"/>
      <c r="D25" s="329"/>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0" spans="1:8" x14ac:dyDescent="0.2">
      <c r="A30" s="329"/>
      <c r="B30" s="329"/>
      <c r="C30" s="329"/>
      <c r="D30" s="329"/>
    </row>
    <row r="31" spans="1:8" x14ac:dyDescent="0.2">
      <c r="A31" s="329"/>
      <c r="B31" s="329"/>
      <c r="C31" s="329"/>
      <c r="D31" s="329"/>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7">
        <f>+Summary!$A$1</f>
        <v>0</v>
      </c>
      <c r="B1" s="317"/>
      <c r="C1" s="317"/>
      <c r="D1" s="317"/>
    </row>
    <row r="2" spans="1:8" x14ac:dyDescent="0.2">
      <c r="A2" s="290" t="str">
        <f>Summary!$A$2</f>
        <v>ANNUAL PERIOD</v>
      </c>
      <c r="B2" s="290"/>
      <c r="C2" s="290"/>
      <c r="D2" s="290"/>
      <c r="E2" s="290"/>
      <c r="F2" s="290"/>
    </row>
    <row r="3" spans="1:8" ht="20.100000000000001" customHeight="1" x14ac:dyDescent="0.2"/>
    <row r="4" spans="1:8" x14ac:dyDescent="0.2">
      <c r="A4" s="292" t="str">
        <f>Summary!$A$4</f>
        <v>CASE MANAGEMENT</v>
      </c>
      <c r="B4" s="292"/>
      <c r="C4" s="292"/>
      <c r="D4" s="292"/>
      <c r="E4" s="292"/>
      <c r="F4" s="292"/>
    </row>
    <row r="5" spans="1:8" x14ac:dyDescent="0.2">
      <c r="A5" s="4"/>
      <c r="B5" s="4"/>
      <c r="C5" s="4"/>
      <c r="D5" s="4"/>
    </row>
    <row r="6" spans="1:8" x14ac:dyDescent="0.2">
      <c r="A6" s="5" t="s">
        <v>311</v>
      </c>
      <c r="B6" s="4"/>
      <c r="C6" s="4"/>
      <c r="D6" s="4"/>
    </row>
    <row r="7" spans="1:8" x14ac:dyDescent="0.2">
      <c r="B7" s="4"/>
      <c r="C7" s="4"/>
      <c r="D7" s="4"/>
    </row>
    <row r="8" spans="1:8" ht="15" customHeight="1" x14ac:dyDescent="0.2">
      <c r="A8" s="348" t="s">
        <v>296</v>
      </c>
      <c r="B8" s="348"/>
      <c r="C8" s="348"/>
      <c r="D8" s="348"/>
    </row>
    <row r="9" spans="1:8" ht="15" customHeight="1" x14ac:dyDescent="0.2">
      <c r="A9" s="348" t="s">
        <v>295</v>
      </c>
      <c r="B9" s="348"/>
      <c r="C9" s="348"/>
      <c r="D9" s="77"/>
    </row>
    <row r="10" spans="1:8" ht="15" customHeight="1" x14ac:dyDescent="0.2">
      <c r="A10" s="46" t="s">
        <v>169</v>
      </c>
      <c r="B10" s="28"/>
      <c r="C10" s="28"/>
      <c r="D10" s="28"/>
    </row>
    <row r="11" spans="1:8" ht="15" customHeight="1" x14ac:dyDescent="0.2">
      <c r="A11" s="169" t="s">
        <v>310</v>
      </c>
      <c r="B11" s="28"/>
      <c r="C11" s="28"/>
      <c r="D11" s="28"/>
    </row>
    <row r="12" spans="1:8" ht="15" customHeight="1" x14ac:dyDescent="0.2">
      <c r="A12" s="322" t="s">
        <v>314</v>
      </c>
      <c r="B12" s="322"/>
      <c r="C12" s="322"/>
      <c r="D12" s="322"/>
    </row>
    <row r="13" spans="1:8" ht="14.25" customHeight="1" thickBot="1" x14ac:dyDescent="0.25">
      <c r="A13" s="94"/>
      <c r="B13" s="95"/>
      <c r="C13" s="95"/>
      <c r="D13" s="95"/>
    </row>
    <row r="14" spans="1:8" ht="13.5" thickTop="1" x14ac:dyDescent="0.2">
      <c r="A14" s="101" t="s">
        <v>0</v>
      </c>
      <c r="B14" s="101" t="s">
        <v>1</v>
      </c>
      <c r="C14" s="101" t="s">
        <v>2</v>
      </c>
      <c r="D14" s="101" t="s">
        <v>3</v>
      </c>
      <c r="F14" s="319" t="s">
        <v>315</v>
      </c>
      <c r="G14" s="320"/>
      <c r="H14" s="321"/>
    </row>
    <row r="15" spans="1:8" ht="26.25" thickBot="1" x14ac:dyDescent="0.25">
      <c r="A15" s="102" t="s">
        <v>144</v>
      </c>
      <c r="B15" s="102" t="s">
        <v>23</v>
      </c>
      <c r="C15" s="103" t="s">
        <v>192</v>
      </c>
      <c r="D15" s="103" t="s">
        <v>170</v>
      </c>
      <c r="F15" s="257">
        <v>44742</v>
      </c>
      <c r="G15" s="257">
        <v>44377</v>
      </c>
      <c r="H15" s="257">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49"/>
      <c r="B24" s="349"/>
      <c r="C24" s="349"/>
      <c r="D24" s="349"/>
    </row>
    <row r="25" spans="1:8" ht="29.25" customHeight="1" x14ac:dyDescent="0.2">
      <c r="A25" s="325" t="s">
        <v>230</v>
      </c>
      <c r="B25" s="325"/>
      <c r="C25" s="325"/>
      <c r="D25" s="325"/>
    </row>
    <row r="26" spans="1:8" x14ac:dyDescent="0.2">
      <c r="A26" s="329"/>
      <c r="B26" s="329"/>
      <c r="C26" s="329"/>
      <c r="D26" s="329"/>
    </row>
    <row r="27" spans="1:8" x14ac:dyDescent="0.2">
      <c r="A27" s="329"/>
      <c r="B27" s="329"/>
      <c r="C27" s="329"/>
      <c r="D27" s="329"/>
    </row>
    <row r="28" spans="1:8" x14ac:dyDescent="0.2">
      <c r="A28" s="329"/>
      <c r="B28" s="329"/>
      <c r="C28" s="329"/>
      <c r="D28" s="329"/>
    </row>
    <row r="29" spans="1:8" x14ac:dyDescent="0.2">
      <c r="A29" s="329"/>
      <c r="B29" s="329"/>
      <c r="C29" s="329"/>
      <c r="D29" s="329"/>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444262-7B17-4847-8A05-0D9FEFCCCA44}">
  <ds:schemaRefs>
    <ds:schemaRef ds:uri="0212fe8a-8cf9-4927-b1b6-e45273cf54e9"/>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infopath/2007/PartnerControls"/>
    <ds:schemaRef ds:uri="35215aa6-65fc-4aa6-bdc9-3d9b2dc0485e"/>
    <ds:schemaRef ds:uri="http://purl.org/dc/dcmitype/"/>
  </ds:schemaRefs>
</ds:datastoreItem>
</file>

<file path=customXml/itemProps2.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3.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