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Budget and Compliance\2526\CBC\C214\Providers\RFP\Adoptions\"/>
    </mc:Choice>
  </mc:AlternateContent>
  <xr:revisionPtr revIDLastSave="0" documentId="13_ncr:1_{8902A667-3650-48AE-9BF0-7401CE987570}" xr6:coauthVersionLast="47" xr6:coauthVersionMax="47" xr10:uidLastSave="{00000000-0000-0000-0000-000000000000}"/>
  <bookViews>
    <workbookView xWindow="-110" yWindow="-110" windowWidth="19420" windowHeight="10300" tabRatio="858" xr2:uid="{00000000-000D-0000-FFFF-FFFF00000000}"/>
  </bookViews>
  <sheets>
    <sheet name="Summary" sheetId="2" r:id="rId1"/>
    <sheet name="A. Salaries" sheetId="1" r:id="rId2"/>
    <sheet name="B. Benefits" sheetId="3" r:id="rId3"/>
    <sheet name="C. Staff Travel" sheetId="10" r:id="rId4"/>
    <sheet name="D. Consultants" sheetId="12" state="hidden" r:id="rId5"/>
    <sheet name="E. Subcontract Services" sheetId="11" state="hidden" r:id="rId6"/>
    <sheet name="D. Vehicle" sheetId="7" r:id="rId7"/>
    <sheet name="G. Office" sheetId="8" state="hidden" r:id="rId8"/>
    <sheet name="E. Communication" sheetId="4" r:id="rId9"/>
    <sheet name="J. Rental of Equip" sheetId="19" state="hidden" r:id="rId10"/>
    <sheet name="K. Maint Agmts" sheetId="20" state="hidden" r:id="rId11"/>
    <sheet name="M. Membership fees" sheetId="15" state="hidden" r:id="rId12"/>
    <sheet name="N. Advert." sheetId="14" state="hidden" r:id="rId13"/>
    <sheet name="O. Client Educ" sheetId="13" state="hidden" r:id="rId14"/>
    <sheet name="F. Insurance" sheetId="33" r:id="rId15"/>
    <sheet name="G. Occupancy" sheetId="22" r:id="rId16"/>
    <sheet name="Q. Client Rec" sheetId="6" state="hidden" r:id="rId17"/>
    <sheet name="R. Staff Dev" sheetId="9" state="hidden" r:id="rId18"/>
    <sheet name="H. Pers Recruit-Training" sheetId="18" r:id="rId19"/>
    <sheet name="T. Trans." sheetId="21" state="hidden" r:id="rId20"/>
    <sheet name="I. Equipment" sheetId="26" r:id="rId21"/>
    <sheet name="J. Office Expense" sheetId="27" r:id="rId22"/>
    <sheet name="K. Program Expense" sheetId="34" r:id="rId23"/>
    <sheet name="L. Professional Fees" sheetId="29" r:id="rId24"/>
    <sheet name="M.Meetings &amp; Conferences" sheetId="30" r:id="rId25"/>
    <sheet name="N. Direct Client Assistance" sheetId="32" r:id="rId26"/>
    <sheet name="O. Administative Expense" sheetId="35" r:id="rId27"/>
    <sheet name="P. Match" sheetId="37" r:id="rId28"/>
  </sheets>
  <externalReferences>
    <externalReference r:id="rId29"/>
  </externalReferences>
  <definedNames>
    <definedName name="_xlnm._FilterDatabase" localSheetId="1" hidden="1">'A. Salaries'!$B$24:$H$52</definedName>
    <definedName name="_xlnm.Print_Area" localSheetId="1">'A. Salaries'!$B$10:$H$52</definedName>
    <definedName name="_xlnm.Print_Area" localSheetId="2">'B. Benefits'!$A$1:$D$47</definedName>
    <definedName name="_xlnm.Print_Area" localSheetId="3">'C. Staff Travel'!$A$1:$H$43</definedName>
    <definedName name="_xlnm.Print_Area" localSheetId="8">'E. Communication'!$A$1:$E$29</definedName>
    <definedName name="_xlnm.Print_Area" localSheetId="15">'G. Occupancy'!$A$1:$D$41</definedName>
    <definedName name="_xlnm.Print_Area" localSheetId="7">'G. Office'!$1:$1048576</definedName>
    <definedName name="_xlnm.Print_Area" localSheetId="18">'H. Pers Recruit-Training'!$A$1:$D$29</definedName>
    <definedName name="_xlnm.Print_Area" localSheetId="20">'I. Equipment'!$A$1:$D$42</definedName>
    <definedName name="_xlnm.Print_Area" localSheetId="21">'J. Office Expense'!$A$1:$D$31</definedName>
    <definedName name="_xlnm.Print_Area" localSheetId="9">'J. Rental of Equip'!$1:$1048576</definedName>
    <definedName name="_xlnm.Print_Area" localSheetId="10">'K. Maint Agmts'!$1:$1048576</definedName>
    <definedName name="_xlnm.Print_Area" localSheetId="23">'L. Professional Fees'!$A$1:$D$30</definedName>
    <definedName name="_xlnm.Print_Area" localSheetId="24">'M.Meetings &amp; Conferences'!$A$1:$D$30</definedName>
    <definedName name="_xlnm.Print_Area" localSheetId="25">'N. Direct Client Assistance'!$A$1:$D$30</definedName>
    <definedName name="_xlnm.Print_Titles" localSheetId="1">'A. Salaries'!$23:$24</definedName>
    <definedName name="_xlnm.Print_Titles" localSheetId="2">'B. Benefits'!$24:$25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7" i="2" l="1"/>
  <c r="H45" i="1" l="1"/>
  <c r="H44" i="1"/>
  <c r="H38" i="1"/>
  <c r="H37" i="1"/>
  <c r="H43" i="1"/>
  <c r="H42" i="1"/>
  <c r="H36" i="1"/>
  <c r="H35" i="1"/>
  <c r="H34" i="1"/>
  <c r="H33" i="1"/>
  <c r="H27" i="1"/>
  <c r="C37" i="2" l="1"/>
  <c r="E37" i="2" s="1"/>
  <c r="A1" i="37"/>
  <c r="A3" i="37"/>
  <c r="H22" i="37"/>
  <c r="G22" i="37"/>
  <c r="F22" i="37"/>
  <c r="D22" i="37"/>
  <c r="D21" i="37"/>
  <c r="D20" i="37"/>
  <c r="D19" i="37"/>
  <c r="D18" i="37"/>
  <c r="D17" i="37"/>
  <c r="D16" i="37"/>
  <c r="H15" i="37"/>
  <c r="G15" i="37"/>
  <c r="F15" i="37"/>
  <c r="A4" i="27"/>
  <c r="D24" i="33" l="1"/>
  <c r="H24" i="33"/>
  <c r="G24" i="33"/>
  <c r="F24" i="33"/>
  <c r="J23" i="3"/>
  <c r="I23" i="3"/>
  <c r="H23" i="3"/>
  <c r="H49" i="1"/>
  <c r="H50" i="1"/>
  <c r="H51" i="1"/>
  <c r="H52" i="1"/>
  <c r="H47" i="1" l="1"/>
  <c r="H41" i="1"/>
  <c r="H32" i="1"/>
  <c r="H31" i="1"/>
  <c r="H29" i="1"/>
  <c r="H26" i="1"/>
  <c r="H48" i="1"/>
  <c r="H46" i="1"/>
  <c r="H30" i="1"/>
  <c r="H16" i="35" l="1"/>
  <c r="G16" i="35"/>
  <c r="F16" i="35"/>
  <c r="D15" i="35"/>
  <c r="D16" i="35" s="1"/>
  <c r="C33" i="2" s="1"/>
  <c r="A3" i="35"/>
  <c r="A1" i="35"/>
  <c r="H22" i="32"/>
  <c r="G22" i="32"/>
  <c r="F22" i="32"/>
  <c r="D21" i="32"/>
  <c r="D20" i="32"/>
  <c r="D19" i="32"/>
  <c r="D18" i="32"/>
  <c r="D17" i="32"/>
  <c r="D16" i="32"/>
  <c r="D15" i="32"/>
  <c r="A4" i="32"/>
  <c r="A2" i="32"/>
  <c r="A1" i="32"/>
  <c r="H22" i="30"/>
  <c r="G22" i="30"/>
  <c r="F22" i="30"/>
  <c r="D21" i="30"/>
  <c r="D20" i="30"/>
  <c r="D19" i="30"/>
  <c r="D18" i="30"/>
  <c r="D17" i="30"/>
  <c r="D16" i="30"/>
  <c r="A4" i="30"/>
  <c r="A2" i="30"/>
  <c r="A1" i="30"/>
  <c r="H22" i="29"/>
  <c r="G22" i="29"/>
  <c r="F22" i="29"/>
  <c r="D21" i="29"/>
  <c r="D22" i="29" s="1"/>
  <c r="C29" i="2" s="1"/>
  <c r="E29" i="2" s="1"/>
  <c r="D20" i="29"/>
  <c r="D19" i="29"/>
  <c r="D18" i="29"/>
  <c r="D17" i="29"/>
  <c r="D16" i="29"/>
  <c r="D15" i="29"/>
  <c r="A4" i="29"/>
  <c r="A2" i="29"/>
  <c r="A1" i="29"/>
  <c r="H21" i="34"/>
  <c r="G21" i="34"/>
  <c r="F21" i="34"/>
  <c r="D20" i="34"/>
  <c r="D19" i="34"/>
  <c r="D18" i="34"/>
  <c r="D17" i="34"/>
  <c r="D16" i="34"/>
  <c r="D15" i="34"/>
  <c r="A4" i="34"/>
  <c r="A2" i="34"/>
  <c r="A1" i="34"/>
  <c r="H21" i="27"/>
  <c r="G21" i="27"/>
  <c r="F21" i="27"/>
  <c r="D20" i="27"/>
  <c r="D19" i="27"/>
  <c r="D18" i="27"/>
  <c r="D17" i="27"/>
  <c r="D16" i="27"/>
  <c r="D15" i="27"/>
  <c r="A2" i="27"/>
  <c r="A1" i="27"/>
  <c r="H33" i="26"/>
  <c r="G33" i="26"/>
  <c r="F33" i="26"/>
  <c r="D32" i="26"/>
  <c r="D31" i="26"/>
  <c r="D30" i="26"/>
  <c r="D29" i="26"/>
  <c r="D28" i="26"/>
  <c r="D27" i="26"/>
  <c r="D26" i="26"/>
  <c r="D25" i="26"/>
  <c r="D24" i="26"/>
  <c r="D23" i="26"/>
  <c r="D22" i="26"/>
  <c r="D21" i="26"/>
  <c r="D20" i="26"/>
  <c r="D19" i="26"/>
  <c r="D18" i="26"/>
  <c r="D17" i="26"/>
  <c r="D16" i="26"/>
  <c r="A4" i="26"/>
  <c r="A2" i="26"/>
  <c r="A1" i="26"/>
  <c r="D26" i="21"/>
  <c r="D25" i="21"/>
  <c r="D24" i="21"/>
  <c r="D23" i="21"/>
  <c r="D22" i="21"/>
  <c r="D21" i="21"/>
  <c r="D20" i="21"/>
  <c r="D19" i="21"/>
  <c r="C18" i="21"/>
  <c r="D18" i="21" s="1"/>
  <c r="A1" i="21"/>
  <c r="D20" i="18"/>
  <c r="D19" i="18"/>
  <c r="D18" i="18"/>
  <c r="D17" i="18"/>
  <c r="D16" i="18"/>
  <c r="D22" i="18" s="1"/>
  <c r="C25" i="2" s="1"/>
  <c r="E25" i="2" s="1"/>
  <c r="A4" i="18"/>
  <c r="A2" i="18"/>
  <c r="A1" i="18"/>
  <c r="D19" i="9"/>
  <c r="D18" i="9"/>
  <c r="D17" i="9"/>
  <c r="D16" i="9"/>
  <c r="D21" i="9" s="1"/>
  <c r="A1" i="9"/>
  <c r="D18" i="6"/>
  <c r="D17" i="6"/>
  <c r="D16" i="6"/>
  <c r="D15" i="6"/>
  <c r="A1" i="6"/>
  <c r="H27" i="22"/>
  <c r="G27" i="22"/>
  <c r="F27" i="22"/>
  <c r="D26" i="22"/>
  <c r="D25" i="22"/>
  <c r="D24" i="22"/>
  <c r="D23" i="22"/>
  <c r="D22" i="22"/>
  <c r="D21" i="22"/>
  <c r="D20" i="22"/>
  <c r="D19" i="22"/>
  <c r="D18" i="22"/>
  <c r="A4" i="22"/>
  <c r="A2" i="22"/>
  <c r="A1" i="22"/>
  <c r="A3" i="33"/>
  <c r="A1" i="33"/>
  <c r="A1" i="13"/>
  <c r="D21" i="14"/>
  <c r="D20" i="14"/>
  <c r="D19" i="14"/>
  <c r="D18" i="14"/>
  <c r="A1" i="14"/>
  <c r="D19" i="15"/>
  <c r="D18" i="15"/>
  <c r="D17" i="15"/>
  <c r="D16" i="15"/>
  <c r="A1" i="15"/>
  <c r="D23" i="20"/>
  <c r="D22" i="20"/>
  <c r="D21" i="20"/>
  <c r="D20" i="20"/>
  <c r="D19" i="20"/>
  <c r="D18" i="20"/>
  <c r="D17" i="20"/>
  <c r="D16" i="20"/>
  <c r="A1" i="20"/>
  <c r="D23" i="19"/>
  <c r="D22" i="19"/>
  <c r="D21" i="19"/>
  <c r="D20" i="19"/>
  <c r="D19" i="19"/>
  <c r="D18" i="19"/>
  <c r="D17" i="19"/>
  <c r="D16" i="19"/>
  <c r="A1" i="19"/>
  <c r="H23" i="4"/>
  <c r="G23" i="4"/>
  <c r="F23" i="4"/>
  <c r="D21" i="4"/>
  <c r="D20" i="4"/>
  <c r="D19" i="4"/>
  <c r="D18" i="4"/>
  <c r="D17" i="4"/>
  <c r="D16" i="4"/>
  <c r="A4" i="4"/>
  <c r="A2" i="4"/>
  <c r="D23" i="8"/>
  <c r="D22" i="8"/>
  <c r="D21" i="8"/>
  <c r="D20" i="8"/>
  <c r="D19" i="8"/>
  <c r="D18" i="8"/>
  <c r="D17" i="8"/>
  <c r="D16" i="8"/>
  <c r="A1" i="8"/>
  <c r="H22" i="7"/>
  <c r="G22" i="7"/>
  <c r="F22" i="7"/>
  <c r="D21" i="7"/>
  <c r="D20" i="7"/>
  <c r="D19" i="7"/>
  <c r="D18" i="7"/>
  <c r="D17" i="7"/>
  <c r="D16" i="7"/>
  <c r="A4" i="7"/>
  <c r="A2" i="7"/>
  <c r="D24" i="11"/>
  <c r="D23" i="11"/>
  <c r="D22" i="11"/>
  <c r="D21" i="11"/>
  <c r="D20" i="11"/>
  <c r="D19" i="11"/>
  <c r="D18" i="11"/>
  <c r="D17" i="11"/>
  <c r="A1" i="11"/>
  <c r="D22" i="12"/>
  <c r="D21" i="12"/>
  <c r="D20" i="12"/>
  <c r="D19" i="12"/>
  <c r="D18" i="12"/>
  <c r="D17" i="12"/>
  <c r="D16" i="12"/>
  <c r="A1" i="12"/>
  <c r="J26" i="10"/>
  <c r="J32" i="10" s="1"/>
  <c r="I26" i="10"/>
  <c r="I32" i="10" s="1"/>
  <c r="H26" i="10"/>
  <c r="H32" i="10" s="1"/>
  <c r="E26" i="10"/>
  <c r="F24" i="10"/>
  <c r="F23" i="10"/>
  <c r="F22" i="10"/>
  <c r="F26" i="10" s="1"/>
  <c r="F32" i="10" s="1"/>
  <c r="C20" i="2" s="1"/>
  <c r="E20" i="2" s="1"/>
  <c r="A4" i="10"/>
  <c r="A2" i="10"/>
  <c r="D32" i="3"/>
  <c r="A3" i="3"/>
  <c r="A2" i="3"/>
  <c r="H53" i="1"/>
  <c r="B3" i="1"/>
  <c r="B2" i="1"/>
  <c r="C23" i="2"/>
  <c r="E23" i="2" s="1"/>
  <c r="D23" i="14" l="1"/>
  <c r="D21" i="27"/>
  <c r="C27" i="2" s="1"/>
  <c r="E27" i="2" s="1"/>
  <c r="D22" i="7"/>
  <c r="C21" i="2" s="1"/>
  <c r="E21" i="2" s="1"/>
  <c r="D28" i="21"/>
  <c r="D21" i="15"/>
  <c r="C17" i="2"/>
  <c r="E17" i="2" s="1"/>
  <c r="B31" i="3"/>
  <c r="D31" i="3" s="1"/>
  <c r="B28" i="3"/>
  <c r="D28" i="3" s="1"/>
  <c r="B27" i="3"/>
  <c r="D27" i="3" s="1"/>
  <c r="B30" i="3"/>
  <c r="D30" i="3" s="1"/>
  <c r="B29" i="3"/>
  <c r="D29" i="3" s="1"/>
  <c r="B26" i="3"/>
  <c r="D26" i="3" s="1"/>
  <c r="D25" i="19"/>
  <c r="D20" i="6"/>
  <c r="D25" i="8"/>
  <c r="D23" i="4"/>
  <c r="C22" i="2" s="1"/>
  <c r="E22" i="2" s="1"/>
  <c r="D33" i="26"/>
  <c r="C26" i="2" s="1"/>
  <c r="E26" i="2" s="1"/>
  <c r="D22" i="30"/>
  <c r="C30" i="2" s="1"/>
  <c r="E30" i="2" s="1"/>
  <c r="D26" i="11"/>
  <c r="D25" i="20"/>
  <c r="D21" i="34"/>
  <c r="C28" i="2" s="1"/>
  <c r="E28" i="2" s="1"/>
  <c r="D24" i="12"/>
  <c r="D22" i="32"/>
  <c r="C31" i="2" s="1"/>
  <c r="E31" i="2" s="1"/>
  <c r="D27" i="22"/>
  <c r="C24" i="2" s="1"/>
  <c r="E24" i="2" s="1"/>
  <c r="E33" i="2"/>
  <c r="E18" i="2"/>
  <c r="C19" i="2" l="1"/>
  <c r="C32" i="2" s="1"/>
  <c r="C35" i="2" s="1"/>
  <c r="E19" i="2"/>
  <c r="E32" i="2" s="1"/>
  <c r="E35" i="2" s="1"/>
  <c r="D33" i="3"/>
  <c r="D35" i="3" s="1"/>
  <c r="C34" i="2" l="1"/>
  <c r="D34" i="2" s="1"/>
  <c r="J18" i="2" l="1"/>
  <c r="J19" i="2" s="1"/>
  <c r="J21" i="2" s="1"/>
  <c r="J22" i="2" s="1"/>
  <c r="J24" i="2" s="1"/>
  <c r="J26" i="2" s="1"/>
</calcChain>
</file>

<file path=xl/sharedStrings.xml><?xml version="1.0" encoding="utf-8"?>
<sst xmlns="http://schemas.openxmlformats.org/spreadsheetml/2006/main" count="697" uniqueCount="387">
  <si>
    <t>(A)</t>
  </si>
  <si>
    <t>(B)</t>
  </si>
  <si>
    <t>(C)</t>
  </si>
  <si>
    <t>(D)</t>
  </si>
  <si>
    <t>PROJECT BUDGET DETAIL</t>
  </si>
  <si>
    <t>Budget Line Item</t>
  </si>
  <si>
    <t>$ Amount of Line Item</t>
  </si>
  <si>
    <t>A.</t>
  </si>
  <si>
    <t>B.</t>
  </si>
  <si>
    <t>C.</t>
  </si>
  <si>
    <t>D.</t>
  </si>
  <si>
    <t>E.</t>
  </si>
  <si>
    <t>F.</t>
  </si>
  <si>
    <t>G.</t>
  </si>
  <si>
    <t>H.</t>
  </si>
  <si>
    <t>I.</t>
  </si>
  <si>
    <t>J.</t>
  </si>
  <si>
    <t>K.</t>
  </si>
  <si>
    <t>Staff Travel</t>
  </si>
  <si>
    <t>Insurance</t>
  </si>
  <si>
    <t>Office Expenses</t>
  </si>
  <si>
    <t>Fringe Benefit</t>
  </si>
  <si>
    <t>$ TOTAL</t>
  </si>
  <si>
    <t>Cost per Month</t>
  </si>
  <si>
    <t># of Month in Use</t>
  </si>
  <si>
    <t>Monthly Premium</t>
  </si>
  <si>
    <t>(A)  List type of transportation needed for this project.</t>
  </si>
  <si>
    <t>Type of Vehicle and Capacity</t>
  </si>
  <si>
    <t>Normal Operating Cost</t>
  </si>
  <si>
    <t>Gasoline</t>
  </si>
  <si>
    <t>Tires</t>
  </si>
  <si>
    <t>Brakes</t>
  </si>
  <si>
    <t>Oil Changes</t>
  </si>
  <si>
    <t>Tune-ups</t>
  </si>
  <si>
    <t>Transmission Maintenance</t>
  </si>
  <si>
    <t>(B)  Enter approved cost per gallon of gasoline.</t>
  </si>
  <si>
    <t>(C)  Divide number of miles projected to be traveled by number of miles per gallon for vehicle.</t>
  </si>
  <si>
    <t>(D)  (Column B) X (Column C) = (Column D), total gasoline costs for each vehicle listed.</t>
  </si>
  <si>
    <t>(D)  Enter total amount of normal operating expense projections.</t>
  </si>
  <si>
    <t>Total Column D.  Enter the total normal operating costs in Column B, Line F, of Project Budget Summary.</t>
  </si>
  <si>
    <t>Detailing</t>
  </si>
  <si>
    <t>Other (belts, lights, fuses, etc.)</t>
  </si>
  <si>
    <t>Section II.G:  OFFICE EXPENSES</t>
  </si>
  <si>
    <t>Type of Office Expense</t>
  </si>
  <si>
    <t>Rate per Month</t>
  </si>
  <si>
    <t>(A)  List normal office expense for this project.</t>
  </si>
  <si>
    <t>(B)  List rate per month for this project for each type of expense.</t>
  </si>
  <si>
    <t>(C)  List number of months in the contracting period.</t>
  </si>
  <si>
    <t>(D)  (Column B) X (Column C) = (Column D), total costs for each office expense.</t>
  </si>
  <si>
    <t>Total Column D.  Enter the total office expenses in Column B, Line G, of Project Budget Summary.</t>
  </si>
  <si>
    <t>Supplies</t>
  </si>
  <si>
    <t>Data Processing Supplies</t>
  </si>
  <si>
    <t>Small Equipment</t>
  </si>
  <si>
    <t>Office Expenses Cost</t>
  </si>
  <si>
    <t>Client Recreation Cost</t>
  </si>
  <si>
    <t>Activity</t>
  </si>
  <si>
    <t>(A)  List Client recreation activity for this project.</t>
  </si>
  <si>
    <t>(D)  (Column B) X (Column C) = (Column D), total costs for each recreational activity.</t>
  </si>
  <si>
    <t>Total Column D.  Enter the total office expenses in Column B, Line Q, of Project Budget Summary.</t>
  </si>
  <si>
    <t>Section II.R:  STAFF DEVELOPMENT</t>
  </si>
  <si>
    <t>Section II.Q:  CLIENT RECREATION</t>
  </si>
  <si>
    <t>(D)  (Column B) X (Column C) = (Column D), total costs for each staff development.</t>
  </si>
  <si>
    <t>(A)  List type(s) of consultant(s) needed for this project</t>
  </si>
  <si>
    <t>(B)  List cost per hour.</t>
  </si>
  <si>
    <t>(D)  (Column B) X (Column C) = (Column D), dollar amount to be paid to consultant by type.</t>
  </si>
  <si>
    <t>Type of Consultant</t>
  </si>
  <si>
    <t>Cost Per Hour</t>
  </si>
  <si>
    <t># of Hours</t>
  </si>
  <si>
    <t>Staff Development Cost</t>
  </si>
  <si>
    <t>Total Column D.  Enter the total consultant costs in Column B, Line D, of Project Budget Summary.</t>
  </si>
  <si>
    <t>Section II.D:  Consultants</t>
  </si>
  <si>
    <t>Unit Cost</t>
  </si>
  <si>
    <t>Consultant Costs</t>
  </si>
  <si>
    <t>(A)  List type(s) of services(s) subcontracted for this project, when possible, name of potential vendor.</t>
  </si>
  <si>
    <t>(D) Dollar amount to be paid to subcontracted services by type.</t>
  </si>
  <si>
    <t>Section II.E:  Subcontracted Services</t>
  </si>
  <si>
    <t>Section II.M:  MEMBERSHIP FEES &amp; SUBSCRIPTIONS</t>
  </si>
  <si>
    <t>(A)  List membership fees and subscriptions for this project only.</t>
  </si>
  <si>
    <t>Membership fees and subscriptions</t>
  </si>
  <si>
    <t>(B)  List monthly payments.</t>
  </si>
  <si>
    <t>Monthly Payments</t>
  </si>
  <si>
    <t>(C)  List number of months funding is requested by this project for each fee and subscription.</t>
  </si>
  <si>
    <t>(D)  (Column B) X (Column C) = (Column D), cost for each membership fee and subscription.</t>
  </si>
  <si>
    <t>Total Column D.  Enter the total membership fees and subscriptions costs in Column B, Line M, of Project Budget Summary.</t>
  </si>
  <si>
    <t>Fee and Subscription Costs</t>
  </si>
  <si>
    <t>(A)  List advertising activities needed for this project.</t>
  </si>
  <si>
    <t>Advertising Activities</t>
  </si>
  <si>
    <t>(D) List total projected cost for each advertising activity.</t>
  </si>
  <si>
    <t>of the Project Budget Summary.</t>
  </si>
  <si>
    <t xml:space="preserve">Total Column D.  Enter the total amount of advertising costs in Column B, Line N, </t>
  </si>
  <si>
    <t>Section II.N:  Advertising</t>
  </si>
  <si>
    <t>Advertising Costs</t>
  </si>
  <si>
    <t>(A)  List type of staff development activity for this project.</t>
  </si>
  <si>
    <t>Total Column D.  Enter the total staff development costs in Column B, Line R, of Project Budget Summary.</t>
  </si>
  <si>
    <t>Type of Insurance</t>
  </si>
  <si>
    <t>of Project Budget Summary</t>
  </si>
  <si>
    <t xml:space="preserve">Total Column D.  Enter the total subcontracted services costs in Column B, Line E, </t>
  </si>
  <si>
    <t>(C)  List number of hours that each consultant is projected to work on project.</t>
  </si>
  <si>
    <t>Postage - Equipment &amp; setup</t>
  </si>
  <si>
    <t>Food for kids</t>
  </si>
  <si>
    <t># of Units</t>
  </si>
  <si>
    <t>Section II.J:  Rental of Equipment</t>
  </si>
  <si>
    <t>(A)  List types of equipment rentals for this project.</t>
  </si>
  <si>
    <t>(D)  (Column B) X (Column C) = (Column D), total costs for each equipment rental.</t>
  </si>
  <si>
    <t>Total Column D.  Enter the total Rental of Equipment expenses in Column B, Line J, of Project Budget Summary.</t>
  </si>
  <si>
    <t>Section II.K:  Maintenance Agreements</t>
  </si>
  <si>
    <t>(A)  List types of maintenance agreements for this project.</t>
  </si>
  <si>
    <t>(D)  (Column B) X (Column C) = (Column D), total costs for each maintenance agreement.</t>
  </si>
  <si>
    <t>Total Column D.  Enter the total Maintenance Agreement expenses in Column B, Line K, of Project Budget Summary.</t>
  </si>
  <si>
    <t>Type of Subcontracted Service</t>
  </si>
  <si>
    <t>Subcontracted Services Expense Cost</t>
  </si>
  <si>
    <t>Courier Service</t>
  </si>
  <si>
    <t>Postage</t>
  </si>
  <si>
    <t>2 copier lease</t>
  </si>
  <si>
    <t>Maintenance - 2 copier; 30,000 copies ea</t>
  </si>
  <si>
    <t>Recruitment of Foster Parents - Promo Items</t>
  </si>
  <si>
    <t>Section II.T:  TRANSPORTATION</t>
  </si>
  <si>
    <t>State Vehicle</t>
  </si>
  <si>
    <t>Court Dependency</t>
  </si>
  <si>
    <t>Car Wash &amp; Vacuum</t>
  </si>
  <si>
    <t>Cost per Unit</t>
  </si>
  <si>
    <t>Project Usage</t>
  </si>
  <si>
    <t>Narrative:</t>
  </si>
  <si>
    <t>(B) List unit cost of type(s) of advertising expenditures.</t>
  </si>
  <si>
    <t>(C) List number of units of advertising expenditures projected.</t>
  </si>
  <si>
    <t>Tuition Reimbursement</t>
  </si>
  <si>
    <t>(1) Train 8 staff to be able to run MAPP Training for foster parents.  Current PDC charge is $1,000 per individual trained</t>
  </si>
  <si>
    <t>MAPP Training (1)</t>
  </si>
  <si>
    <t>Services - Audit (1)</t>
  </si>
  <si>
    <t>(1) Portion of total Devereux audit expense - calculated as a rate per month</t>
  </si>
  <si>
    <t>Services - IR Shared Ancillary (2)</t>
  </si>
  <si>
    <t>(2) Portion of corporate IR ancillary charges - calculated as a rate per month</t>
  </si>
  <si>
    <t>Repair charge for Devereux IR equipment that is shared across the Foundation.</t>
  </si>
  <si>
    <t>(1) Charge for rental IR equipment that is shared across the Foundation.</t>
  </si>
  <si>
    <t>Repairs - IR Shared Equipment (1)</t>
  </si>
  <si>
    <t>Rental - IR Shared Equipment (1)</t>
  </si>
  <si>
    <t>Type of Maintenance Agreements</t>
  </si>
  <si>
    <t>Event Fees</t>
  </si>
  <si>
    <t>Benefits</t>
  </si>
  <si>
    <t>Salaries/Wages</t>
  </si>
  <si>
    <t xml:space="preserve">Vehicle </t>
  </si>
  <si>
    <t>C:  STAFF TRAVEL</t>
  </si>
  <si>
    <t>B:  BENEFITS</t>
  </si>
  <si>
    <t>Cost</t>
  </si>
  <si>
    <t>Type of Telephone Service</t>
  </si>
  <si>
    <t>Description of Occupancy Costs</t>
  </si>
  <si>
    <t>Occupancy</t>
  </si>
  <si>
    <t>Equipment Lease</t>
  </si>
  <si>
    <t>I:  EQUIPMENT LEASE</t>
  </si>
  <si>
    <t>J:  OFFICE EXPENSE</t>
  </si>
  <si>
    <t>L.</t>
  </si>
  <si>
    <t>$ Amount Requested</t>
  </si>
  <si>
    <t>L:  PROFESSIONAL FEES</t>
  </si>
  <si>
    <t>M.</t>
  </si>
  <si>
    <t>Professional Fees</t>
  </si>
  <si>
    <t>H:  PERSONNEL RECRUITMENT AND TRAINING</t>
  </si>
  <si>
    <t>Personnel Recruitment/Training</t>
  </si>
  <si>
    <t>M.  MEETINGS AND CONFERENCES</t>
  </si>
  <si>
    <t>Meetings and Conferences</t>
  </si>
  <si>
    <t>Position Title</t>
  </si>
  <si>
    <t>Narrative, please provide detail how expensed rate is determined, to include eligibility explanation:</t>
  </si>
  <si>
    <t>Estimated Miles Traveled per position title</t>
  </si>
  <si>
    <t>Narrative, please provide detail explanation of expense to include inclusions, exclusions &amp; method of calculation:</t>
  </si>
  <si>
    <t>Managers &amp; Supervisors (mid management)</t>
  </si>
  <si>
    <t>Full-time staff (40 hrs per week)</t>
  </si>
  <si>
    <t>Part-time staff (less than 40 but more than 20 hrs per week)</t>
  </si>
  <si>
    <t>**No federal funds received in connection with this Agreement may be used by the Provider, or agent acting for the Provider, to influence legislation or appropriations pending before Congress or any State legislature.</t>
  </si>
  <si>
    <t>Type of vehicle related expense</t>
  </si>
  <si>
    <t>(A)  List type of vehicle related expense associated with this Program</t>
  </si>
  <si>
    <t xml:space="preserve">(C)  List the number of months during the contract period that this expense will occur </t>
  </si>
  <si>
    <t>Total Contract Period Cost</t>
  </si>
  <si>
    <t>Narrative, provide detailed explanation of expense to include the type, number of vehicles &amp; type of ownership for each vehicle considered in the calculation:</t>
  </si>
  <si>
    <t>Activity Cost</t>
  </si>
  <si>
    <t># of Activities During the Contract Period</t>
  </si>
  <si>
    <t>(C) List number of recruitment and/or new hire training activities projected</t>
  </si>
  <si>
    <t>Narrative, please provide detailed explanation of expenses to include the  of type of activity and the necessity of the activity:</t>
  </si>
  <si>
    <t>Total Personnel Recruitment &amp; Training Cost this Contract Period</t>
  </si>
  <si>
    <t>Description of Equipment Lease</t>
  </si>
  <si>
    <t xml:space="preserve">Total Equipment Lease Cost this Contract Period </t>
  </si>
  <si>
    <t>Narrative, please provide detailed explanation of expenses to include the type of equipment, usage and necessity:</t>
  </si>
  <si>
    <t xml:space="preserve">Total Office Expenses this Contract Period </t>
  </si>
  <si>
    <t>Narrative, please provide detailed explanation of expenses and how calculations were determined:</t>
  </si>
  <si>
    <t>Narrative, please provide detailed explanation of expenses to include the purpose of the professional service:</t>
  </si>
  <si>
    <t>(C)  List the number of employees expected to attend</t>
  </si>
  <si>
    <t># of Employees Expected to Attend</t>
  </si>
  <si>
    <t>Cost of Attendence per Employee</t>
  </si>
  <si>
    <t>Cost per Occurrence</t>
  </si>
  <si>
    <t xml:space="preserve">(A)  List the type of Professional Fees incurred by this Program </t>
  </si>
  <si>
    <t xml:space="preserve">(C)  List the number of occurrences during the contract period that this expense will occur </t>
  </si>
  <si>
    <t>Type of Professional Fees</t>
  </si>
  <si>
    <t xml:space="preserve">Total Professional Fees this Contract Period </t>
  </si>
  <si>
    <t># of Occurences of Expense</t>
  </si>
  <si>
    <t># of Months Expense will Occur</t>
  </si>
  <si>
    <t xml:space="preserve">(A)  List the type of Direct Client Assistance provided by this Program </t>
  </si>
  <si>
    <t>Type of Direct Client Assistance</t>
  </si>
  <si>
    <t xml:space="preserve">Total Cost of Direct Client Assistance During this Contract Period </t>
  </si>
  <si>
    <t>Program Expenses</t>
  </si>
  <si>
    <t>N.</t>
  </si>
  <si>
    <t>Direct Client Assistance</t>
  </si>
  <si>
    <t>(E)</t>
  </si>
  <si>
    <t>(F)</t>
  </si>
  <si>
    <t>(G)</t>
  </si>
  <si>
    <t>(B)  List the Position Title of each employee named in column (A)</t>
  </si>
  <si>
    <t>(A)  List the name of each employee contributing time to this Program (Last Name, First Name)</t>
  </si>
  <si>
    <t>(D)  Listed the employees' total gross annual salary</t>
  </si>
  <si>
    <t>(H)</t>
  </si>
  <si>
    <r>
      <t xml:space="preserve">(H) Will calculate the Total Salary per employee that will be billed to this Program </t>
    </r>
    <r>
      <rPr>
        <b/>
        <sz val="10"/>
        <rFont val="Arial"/>
        <family val="2"/>
      </rPr>
      <t>(</t>
    </r>
    <r>
      <rPr>
        <sz val="10"/>
        <rFont val="Arial"/>
        <family val="2"/>
      </rPr>
      <t>(D)*(F)+(G)</t>
    </r>
    <r>
      <rPr>
        <b/>
        <sz val="10"/>
        <rFont val="Arial"/>
        <family val="2"/>
      </rPr>
      <t>)</t>
    </r>
  </si>
  <si>
    <t>(E) Total Contract Period Cost will calculate (B*C*D)</t>
  </si>
  <si>
    <t>F. Parking and Tolls</t>
  </si>
  <si>
    <t>(G) List the expected amount needed for staff air travel to accompany clients on family finding &amp; reunification trips</t>
  </si>
  <si>
    <t>(H) List the expected amount needed for staff lodging to accompany clients on family finding &amp; reunification trips</t>
  </si>
  <si>
    <t>(D)  Will calculate the Total Vehicle Expense this Contract Period (B*C)</t>
  </si>
  <si>
    <t>Total Vehicle Expense this Contract Period Cost</t>
  </si>
  <si>
    <t>(D)  Will calculate the Total Occupancy Expense this Contract Period (B*C)</t>
  </si>
  <si>
    <t>(D) Will calculate the Total Personnel Recruitment and Training Expense this Contract Period (B*C)</t>
  </si>
  <si>
    <t>(D)  Will calculate the Total Office Expense this Contract Period (B*C)</t>
  </si>
  <si>
    <t>(D)  Will calculate the Total Professional Fees Expense this Contract Period (B*C)</t>
  </si>
  <si>
    <t>(D) Will calculate the Total Meetings and Conference Expenses this Contract Period (B*C)</t>
  </si>
  <si>
    <t>(D)  Will calculate the Total Direct Client Assistance Expenses this Contract Period (B*C)</t>
  </si>
  <si>
    <t>Percent Requested for this Program</t>
  </si>
  <si>
    <t>TOTAL EXPENSES</t>
  </si>
  <si>
    <t>SUBTOTAL OPERATING EXPENSES</t>
  </si>
  <si>
    <t>SUBTOTAL PERSONNAL EXPENSES</t>
  </si>
  <si>
    <t>(G)  List the amount of overtime expected to be billed to this Program for each employee</t>
  </si>
  <si>
    <t xml:space="preserve">Total Gross Annual Benefit </t>
  </si>
  <si>
    <t>A. FICA Tax</t>
  </si>
  <si>
    <t>B. State Unemployment Tax</t>
  </si>
  <si>
    <t>C. Workers' Compensation Insurance</t>
  </si>
  <si>
    <t>D. Group Health Insurance</t>
  </si>
  <si>
    <t>E. Group Life Insurance</t>
  </si>
  <si>
    <t>F. Retirement Plan Match</t>
  </si>
  <si>
    <t>(B) Allowable mileage reimbursement amount</t>
  </si>
  <si>
    <t>(C) List the estimated miles each position will travel during the contract period</t>
  </si>
  <si>
    <t>(I) List the expected amount needed for staff meals and car rentals to accompany clients on family finding &amp; reunification trips</t>
  </si>
  <si>
    <t>D:  VEHICLE EXPENSES</t>
  </si>
  <si>
    <t>Narrative, provide detailed explanation of expense to include the number of each service needed and the location of the service:</t>
  </si>
  <si>
    <t xml:space="preserve">Total Occupancy Expense this Contract Period </t>
  </si>
  <si>
    <t>Narrative, please provide detailed explanation of expenses to include location, whether it is a shared expense with another program, etc.:</t>
  </si>
  <si>
    <t>(D) Will calculate the Total Equipment Lease Cost this Contract Period (B*C)</t>
  </si>
  <si>
    <t>(A)  List the type of office expense incurred by this Program (i.e. postage, inside/outside printing, etc.)</t>
  </si>
  <si>
    <t>(D)  Will calculate the Total Program Expense this Contract Period (B*C)</t>
  </si>
  <si>
    <t>Narrative, please provide detailed explanation of expenses, to include purpose of the meeting and/or conference and type of employee expected to attend:</t>
  </si>
  <si>
    <t>Narrative, please provide detailed explanation of expenses to include the purpose of the assistance and type of clients receiving the assistance:</t>
  </si>
  <si>
    <t>SUMMARY</t>
  </si>
  <si>
    <t xml:space="preserve">(A)  Budget Line Item - Lists the expense types this Contract allows </t>
  </si>
  <si>
    <t>(B)  Amount of the Line Item - Amounts will populate from the designated tabs</t>
  </si>
  <si>
    <t>SUGGESTED CONTRACT AMOUNT:</t>
  </si>
  <si>
    <t>% of Total Salary</t>
  </si>
  <si>
    <t>Narrative, please provide explanation or comments if needed:</t>
  </si>
  <si>
    <t>annual cost per FTE</t>
  </si>
  <si>
    <t xml:space="preserve">(C)  Percent of the Expense Requested for this Program - List the percentage </t>
  </si>
  <si>
    <t>(D)  Will calculate the Total Suggested Contract Amount for this Contract Period (B*C)</t>
  </si>
  <si>
    <t>(F)  List the % of the employees' gross annual salary that will be billed to this Program</t>
  </si>
  <si>
    <t>(A) Enter the % of employee salary that is paid for FICA</t>
  </si>
  <si>
    <t>(B) Enter the annual cost per FTE, paid, for SUTA</t>
  </si>
  <si>
    <t>(C) Enter the % of the employee salary that is paid for Worker's Compensation Insurance</t>
  </si>
  <si>
    <t>(D) Enter the annual cost, per FTE for Group Health Insurance</t>
  </si>
  <si>
    <t>(E) Enter the annual cost, per FTE for Group Life Insurance</t>
  </si>
  <si>
    <t>(F) If applicable, enter the amount allocated for Retirement Plan Match benefits, per FTE; provide a description of the benefit in the narrative section</t>
  </si>
  <si>
    <t>F. INSURANCE</t>
  </si>
  <si>
    <t>N:  DIRECT CLIENT ASSISTANCE</t>
  </si>
  <si>
    <t>(F) List the expected amount of parking and tolls fees during the contract period</t>
  </si>
  <si>
    <t>*Family Finding includes all visits with family that are potential placement options and all travel for Blended Perspective meetings.</t>
  </si>
  <si>
    <t>I.Car rentals and meals while accompanying clients on family finding* &amp; reunification** trips</t>
  </si>
  <si>
    <t>H. Lodging for accompanying clients on family finding* &amp; reunification** trips</t>
  </si>
  <si>
    <t>G. Staff air travel to accompany clients on family finding* &amp; reunification** trips</t>
  </si>
  <si>
    <t>**Reunification includes Permanent Guardianship. Visits to transition into Reunification and Permanent Guardianship should be included in this definition.</t>
  </si>
  <si>
    <t>(A) List type of equipment being used for this Program (i.e. copiers, postage, etc.)</t>
  </si>
  <si>
    <t>(B)  List the cost of each Professional Fee per occurences</t>
  </si>
  <si>
    <t xml:space="preserve">(A)  List the type/purpose of meeting and/or conference expected to attend </t>
  </si>
  <si>
    <t>Type/Purpose of Meeting or Conference</t>
  </si>
  <si>
    <t>(B)  List the cost of for each employee to attend the Meeting and/or Conference</t>
  </si>
  <si>
    <t xml:space="preserve">Total Cost of Meetings and/or Conferences this Contract Period </t>
  </si>
  <si>
    <t>(B)  List monthly insurance premiums</t>
  </si>
  <si>
    <t>(A)  List the type of occupancy expense (i.e. rent, electricity, water, trash, janitorial, security, etc.) incurred by this Program</t>
  </si>
  <si>
    <t>(A) List type/purpose of each personnel recruitment and/or new hire training activity for this Program</t>
  </si>
  <si>
    <t>(B)  List the cost per month of each office expense</t>
  </si>
  <si>
    <t xml:space="preserve">(B) List the cost of each recruitment and/or new hire training activity </t>
  </si>
  <si>
    <t>(B)  List the estimated cost per occurrence of each vehicle related expense listed in column A</t>
  </si>
  <si>
    <t>(B)  List the cost per month of each occurrence</t>
  </si>
  <si>
    <t>(B) List the cost per month of each equipment listed in use for this Program</t>
  </si>
  <si>
    <t>(C) List the number of months during the contract period that the expense will occur</t>
  </si>
  <si>
    <t>% Funded by this Program</t>
  </si>
  <si>
    <t>(G) If applicable, enter the amount allocated for other benefits, per FTE; provide a description of the benefit in the narrative section</t>
  </si>
  <si>
    <t>G. Other</t>
  </si>
  <si>
    <t>(B)  List the cost of each type of Direct Client Assistance per occurrence</t>
  </si>
  <si>
    <t>(C)  List the number of occurrences during the contract period that this expense will occur</t>
  </si>
  <si>
    <t># of Occurrences of Expense</t>
  </si>
  <si>
    <t>Position #</t>
  </si>
  <si>
    <r>
      <t>FICA</t>
    </r>
    <r>
      <rPr>
        <sz val="10"/>
        <rFont val="Arial"/>
        <family val="2"/>
      </rPr>
      <t xml:space="preserve"> </t>
    </r>
  </si>
  <si>
    <t xml:space="preserve">SUTA </t>
  </si>
  <si>
    <t xml:space="preserve">Workers' Compensation Insurance </t>
  </si>
  <si>
    <t xml:space="preserve">Groups Health Insurance </t>
  </si>
  <si>
    <t xml:space="preserve">Retirement Plan Match </t>
  </si>
  <si>
    <r>
      <t>Group Life Insurance</t>
    </r>
    <r>
      <rPr>
        <sz val="10"/>
        <rFont val="Arial"/>
        <family val="2"/>
      </rPr>
      <t xml:space="preserve"> </t>
    </r>
  </si>
  <si>
    <t xml:space="preserve">Other </t>
  </si>
  <si>
    <t>(A) Position Titles based on Salaries tab</t>
  </si>
  <si>
    <t># of Staff  incuring mileage</t>
  </si>
  <si>
    <t>(D) Enter the # of staff in each position that incur mileage</t>
  </si>
  <si>
    <t>(B)  List the cost per month of each communication service</t>
  </si>
  <si>
    <t>(A)  List the type of Communication services (i.e. land line, cellular, data line, etc.) purchased for this Program</t>
  </si>
  <si>
    <t>ADMINISTRATIVE COSTS % (Di Minimus)</t>
  </si>
  <si>
    <t>Employee Name (Last, First)</t>
  </si>
  <si>
    <t>Communication</t>
  </si>
  <si>
    <t>(A) Employee Name  - if known, change from TBD</t>
  </si>
  <si>
    <t>Annual Funded Salary</t>
  </si>
  <si>
    <t>(E) Allocated to Progrom  - any % less than 100% should be explained in narrative below</t>
  </si>
  <si>
    <t>% Allocated to this Program*</t>
  </si>
  <si>
    <t>H. Prior Years</t>
  </si>
  <si>
    <t>(H) Enter last 3 years amounts, if applicable and base on agency history</t>
  </si>
  <si>
    <t>Effective Benefit Rate</t>
  </si>
  <si>
    <t xml:space="preserve">Amount of Program Overtime </t>
  </si>
  <si>
    <t>Total Benefits Funded in Program</t>
  </si>
  <si>
    <t>Total Salary Allocated to Program</t>
  </si>
  <si>
    <t>(D)  Will calculate the Total Communication Expense this Contract Period (B*C)</t>
  </si>
  <si>
    <t>E.  COMMUNICATION</t>
  </si>
  <si>
    <t>J. Prior Years</t>
  </si>
  <si>
    <t>(J) Enter last 3 years amounts, if applicable and base on agency history</t>
  </si>
  <si>
    <t>(E) Enter last 3 years amounts, if applicable and base on agency history</t>
  </si>
  <si>
    <t>E. Prior Years</t>
  </si>
  <si>
    <t>(A)  List the type(s) of insurance purchased for this program</t>
  </si>
  <si>
    <t xml:space="preserve">Total Costs this Contract Period </t>
  </si>
  <si>
    <t xml:space="preserve">G:  OCCUPANCY COSTS </t>
  </si>
  <si>
    <t>(Due to Co-location in NWFHN service centers, these additional costs should be described in narrative)</t>
  </si>
  <si>
    <t>K:  PROGRAM EXPENSE</t>
  </si>
  <si>
    <t>O: ADMINISTRATIVE EXPENSE (10% Di minimus or Federal Approved Cost Rate)</t>
  </si>
  <si>
    <t>Type of Administative Expense</t>
  </si>
  <si>
    <t>A:  SALARIES</t>
  </si>
  <si>
    <t>(E)  List the % of the employees' gross annual salary that will be billed to NWFHN</t>
  </si>
  <si>
    <t xml:space="preserve">                                 </t>
  </si>
  <si>
    <t>ANNUAL PERIOD</t>
  </si>
  <si>
    <t>(A)  List the type of program expense incurred by this Program - Including Recruitment and Promotion Activities</t>
  </si>
  <si>
    <t>(B)  List the cost per month of each Program expense</t>
  </si>
  <si>
    <r>
      <t xml:space="preserve">O. ADMINISTRATIVE COSTS </t>
    </r>
    <r>
      <rPr>
        <b/>
        <sz val="8"/>
        <rFont val="Arial"/>
        <family val="2"/>
      </rPr>
      <t>(Cannot exceed 10% of Operating Expenses or Federal Indirect Rate)</t>
    </r>
  </si>
  <si>
    <t>Type of Program Expense</t>
  </si>
  <si>
    <t>MAXIMUM ANNUAL CONTRACT FUNDING FOR THE PERIOD</t>
  </si>
  <si>
    <t>County</t>
  </si>
  <si>
    <t>Program Manager</t>
  </si>
  <si>
    <t>Supervisor</t>
  </si>
  <si>
    <t>Adoptions Specialist</t>
  </si>
  <si>
    <t>Clerical</t>
  </si>
  <si>
    <t>Positions</t>
  </si>
  <si>
    <t>Salary</t>
  </si>
  <si>
    <t>TOTAL</t>
  </si>
  <si>
    <t>O: MATCH EXPENSE (IN-KIND AND CASH)</t>
  </si>
  <si>
    <t>Provider must indicate the resources available to meet the match requirement</t>
  </si>
  <si>
    <t>(A)  List the type of match expense incurred by this Program</t>
  </si>
  <si>
    <t>(B)  List the cost of each match expense per occurrence</t>
  </si>
  <si>
    <t>(D)  Will calculate the Total Match Expenses this Contract Period (B*C)</t>
  </si>
  <si>
    <t>(E)  Enter last 3 years amounts, if applicable and base on agency history</t>
  </si>
  <si>
    <t>Agency Name:</t>
  </si>
  <si>
    <t xml:space="preserve">(B) Position # </t>
  </si>
  <si>
    <t xml:space="preserve">(C) Position Title </t>
  </si>
  <si>
    <t xml:space="preserve">(D) Annual Funded Salary </t>
  </si>
  <si>
    <t>Type of Match Expense (A)</t>
  </si>
  <si>
    <t>Cost per Occurrence (B)</t>
  </si>
  <si>
    <t>Total Cost of Match Expense During this Contract Period  (D)</t>
  </si>
  <si>
    <t># of Occurrences of Expense '(C)</t>
  </si>
  <si>
    <t>Sup-1</t>
  </si>
  <si>
    <t>Bay, Calhoun, Franklin, Gadsden, Gulf, Holmes, Jackson, Jefferson, Leon, Liberty, Wakulla, Washington</t>
  </si>
  <si>
    <t>TBD</t>
  </si>
  <si>
    <t>Benefit Rate</t>
  </si>
  <si>
    <t>Benefit Amount</t>
  </si>
  <si>
    <t>Total Personel</t>
  </si>
  <si>
    <t>Operation XP Rate</t>
  </si>
  <si>
    <t>Total Operation Amount</t>
  </si>
  <si>
    <t>Total Direct</t>
  </si>
  <si>
    <t>Indirect %</t>
  </si>
  <si>
    <t>Indirect Amount</t>
  </si>
  <si>
    <t>Total Amount  Not to Exceed</t>
  </si>
  <si>
    <t>Manager</t>
  </si>
  <si>
    <t>Sup-2</t>
  </si>
  <si>
    <t>Home Finder</t>
  </si>
  <si>
    <t>AdSpe 1</t>
  </si>
  <si>
    <t>AdSpe 2</t>
  </si>
  <si>
    <t>AdSpe 3</t>
  </si>
  <si>
    <t>AdSpe 4</t>
  </si>
  <si>
    <t>AdSpe 5</t>
  </si>
  <si>
    <t>AdSpe 6</t>
  </si>
  <si>
    <t>AdSpe 7</t>
  </si>
  <si>
    <t>AdSpe 8</t>
  </si>
  <si>
    <t>AdSpe 9</t>
  </si>
  <si>
    <t>AdSpe 10</t>
  </si>
  <si>
    <t>Clerical1</t>
  </si>
  <si>
    <t>Clerical2</t>
  </si>
  <si>
    <t>P. MATCH REQUIREMENT                     (TBD - Approximate Match $55,873)</t>
  </si>
  <si>
    <t>Adoption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</si>
</sst>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000_);_(&quot;$&quot;* \(#,##0.000\);_(&quot;$&quot;* &quot;-&quot;???_);_(@_)"/>
    <numFmt numFmtId="166" formatCode="_(&quot;$&quot;* #,##0_);_(&quot;$&quot;* \(#,##0\);_(&quot;$&quot;* &quot;-&quot;??_);_(@_)"/>
    <numFmt numFmtId="167" formatCode="&quot;$&quot;#,##0.00"/>
    <numFmt numFmtId="168" formatCode="[$-409]mmm\-yy;@"/>
    <numFmt numFmtId="169" formatCode="_(* #,##0.0000_);_(* \(#,##0.0000\);_(* &quot;-&quot;??_);_(@_)"/>
    <numFmt numFmtId="170" formatCode="_(* #,##0.00000_);_(* \(#,##0.00000\);_(* &quot;-&quot;??_);_(@_)"/>
  </numFmts>
  <fonts count="40"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b/>
      <u/>
      <sz val="10"/>
      <name val="Arial"/>
      <family val="2"/>
    </font>
    <font>
      <sz val="10"/>
      <name val="Arial"/>
      <family val="2"/>
    </font>
    <font>
      <sz val="9"/>
      <name val="Arial"/>
      <family val="2"/>
    </font>
    <font>
      <b/>
      <sz val="9"/>
      <name val="Arial"/>
      <family val="2"/>
    </font>
    <font>
      <sz val="8"/>
      <name val="Arial"/>
      <family val="2"/>
    </font>
    <font>
      <sz val="10"/>
      <color indexed="48"/>
      <name val="Arial"/>
      <family val="2"/>
    </font>
    <font>
      <b/>
      <sz val="12"/>
      <name val="Arial"/>
      <family val="2"/>
    </font>
    <font>
      <sz val="10"/>
      <color indexed="8"/>
      <name val="Arial"/>
      <family val="2"/>
    </font>
    <font>
      <sz val="11"/>
      <name val="Arial"/>
      <family val="2"/>
    </font>
    <font>
      <b/>
      <sz val="11"/>
      <name val="Arial"/>
      <family val="2"/>
    </font>
    <font>
      <b/>
      <sz val="10"/>
      <color indexed="8"/>
      <name val="Arial"/>
      <family val="2"/>
    </font>
    <font>
      <i/>
      <sz val="10"/>
      <name val="Arial"/>
      <family val="2"/>
    </font>
    <font>
      <b/>
      <sz val="8"/>
      <name val="Arial"/>
      <family val="2"/>
    </font>
    <font>
      <b/>
      <sz val="12"/>
      <color rgb="FFFF0000"/>
      <name val="Arial"/>
      <family val="2"/>
    </font>
    <font>
      <sz val="8"/>
      <color theme="1"/>
      <name val="Tahoma"/>
      <family val="2"/>
    </font>
    <font>
      <sz val="10"/>
      <color theme="1"/>
      <name val="Calibri"/>
      <family val="2"/>
      <scheme val="minor"/>
    </font>
    <font>
      <sz val="11"/>
      <color rgb="FF000000"/>
      <name val="Calibri"/>
      <family val="2"/>
      <scheme val="minor"/>
    </font>
    <font>
      <sz val="11"/>
      <name val="Calibri"/>
      <family val="2"/>
    </font>
    <font>
      <sz val="10"/>
      <color rgb="FF000000"/>
      <name val="Arial"/>
      <family val="2"/>
    </font>
    <font>
      <b/>
      <sz val="8"/>
      <color theme="1"/>
      <name val="Tahoma"/>
      <family val="2"/>
    </font>
    <font>
      <sz val="8"/>
      <name val="Tahoma"/>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sz val="11"/>
      <color indexed="8"/>
      <name val="Calibri"/>
      <family val="2"/>
    </font>
    <font>
      <sz val="11"/>
      <color rgb="FF000000"/>
      <name val="Calibri"/>
      <family val="2"/>
    </font>
    <font>
      <b/>
      <sz val="8"/>
      <color rgb="FF3F3F3F"/>
      <name val="Tahoma"/>
      <family val="2"/>
    </font>
    <font>
      <sz val="8"/>
      <color rgb="FFFF0000"/>
      <name val="Tahoma"/>
      <family val="2"/>
    </font>
  </fonts>
  <fills count="38">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79998168889431442"/>
        <bgColor indexed="64"/>
      </patternFill>
    </fill>
  </fills>
  <borders count="38">
    <border>
      <left/>
      <right/>
      <top/>
      <bottom/>
      <diagonal/>
    </border>
    <border>
      <left/>
      <right/>
      <top/>
      <bottom style="double">
        <color indexed="64"/>
      </bottom>
      <diagonal/>
    </border>
    <border>
      <left/>
      <right/>
      <top style="thin">
        <color indexed="64"/>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double">
        <color indexed="64"/>
      </top>
      <bottom style="double">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35">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19" fillId="0" borderId="0"/>
    <xf numFmtId="0" fontId="21" fillId="0" borderId="0"/>
    <xf numFmtId="0" fontId="2"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0" fontId="3" fillId="0" borderId="0" applyNumberFormat="0" applyFont="0" applyFill="0" applyBorder="0" applyAlignment="0" applyProtection="0"/>
    <xf numFmtId="0" fontId="2" fillId="0" borderId="0"/>
    <xf numFmtId="0" fontId="2" fillId="0" borderId="0"/>
    <xf numFmtId="0" fontId="3" fillId="0" borderId="0" applyAlignment="0"/>
    <xf numFmtId="9" fontId="2" fillId="0" borderId="0" applyFont="0" applyFill="0" applyBorder="0" applyAlignment="0" applyProtection="0"/>
    <xf numFmtId="0" fontId="19" fillId="0" borderId="0"/>
    <xf numFmtId="0" fontId="19" fillId="0" borderId="0"/>
    <xf numFmtId="0" fontId="25" fillId="0" borderId="0"/>
    <xf numFmtId="44" fontId="25" fillId="0" borderId="0" applyFont="0" applyFill="0" applyBorder="0" applyAlignment="0" applyProtection="0"/>
    <xf numFmtId="168" fontId="3" fillId="0" borderId="0"/>
    <xf numFmtId="0" fontId="2" fillId="0" borderId="0"/>
    <xf numFmtId="0" fontId="3" fillId="0" borderId="0"/>
    <xf numFmtId="168" fontId="19" fillId="13" borderId="0" applyNumberFormat="0" applyBorder="0" applyAlignment="0" applyProtection="0"/>
    <xf numFmtId="0" fontId="19" fillId="13" borderId="0" applyNumberFormat="0" applyBorder="0" applyAlignment="0" applyProtection="0"/>
    <xf numFmtId="168" fontId="19" fillId="13" borderId="0" applyNumberFormat="0" applyBorder="0" applyAlignment="0" applyProtection="0"/>
    <xf numFmtId="168" fontId="19" fillId="17" borderId="0" applyNumberFormat="0" applyBorder="0" applyAlignment="0" applyProtection="0"/>
    <xf numFmtId="0" fontId="19" fillId="17" borderId="0" applyNumberFormat="0" applyBorder="0" applyAlignment="0" applyProtection="0"/>
    <xf numFmtId="168" fontId="19" fillId="17" borderId="0" applyNumberFormat="0" applyBorder="0" applyAlignment="0" applyProtection="0"/>
    <xf numFmtId="168" fontId="19" fillId="21" borderId="0" applyNumberFormat="0" applyBorder="0" applyAlignment="0" applyProtection="0"/>
    <xf numFmtId="0" fontId="19" fillId="21" borderId="0" applyNumberFormat="0" applyBorder="0" applyAlignment="0" applyProtection="0"/>
    <xf numFmtId="168" fontId="19" fillId="21" borderId="0" applyNumberFormat="0" applyBorder="0" applyAlignment="0" applyProtection="0"/>
    <xf numFmtId="168" fontId="19" fillId="25" borderId="0" applyNumberFormat="0" applyBorder="0" applyAlignment="0" applyProtection="0"/>
    <xf numFmtId="0" fontId="19" fillId="25" borderId="0" applyNumberFormat="0" applyBorder="0" applyAlignment="0" applyProtection="0"/>
    <xf numFmtId="168" fontId="19" fillId="25" borderId="0" applyNumberFormat="0" applyBorder="0" applyAlignment="0" applyProtection="0"/>
    <xf numFmtId="168" fontId="19" fillId="29" borderId="0" applyNumberFormat="0" applyBorder="0" applyAlignment="0" applyProtection="0"/>
    <xf numFmtId="0" fontId="19" fillId="29" borderId="0" applyNumberFormat="0" applyBorder="0" applyAlignment="0" applyProtection="0"/>
    <xf numFmtId="168" fontId="19" fillId="29" borderId="0" applyNumberFormat="0" applyBorder="0" applyAlignment="0" applyProtection="0"/>
    <xf numFmtId="168" fontId="19" fillId="33" borderId="0" applyNumberFormat="0" applyBorder="0" applyAlignment="0" applyProtection="0"/>
    <xf numFmtId="0" fontId="19" fillId="33" borderId="0" applyNumberFormat="0" applyBorder="0" applyAlignment="0" applyProtection="0"/>
    <xf numFmtId="168" fontId="19" fillId="33" borderId="0" applyNumberFormat="0" applyBorder="0" applyAlignment="0" applyProtection="0"/>
    <xf numFmtId="168" fontId="19" fillId="14" borderId="0" applyNumberFormat="0" applyBorder="0" applyAlignment="0" applyProtection="0"/>
    <xf numFmtId="0" fontId="19" fillId="14" borderId="0" applyNumberFormat="0" applyBorder="0" applyAlignment="0" applyProtection="0"/>
    <xf numFmtId="168" fontId="19" fillId="14" borderId="0" applyNumberFormat="0" applyBorder="0" applyAlignment="0" applyProtection="0"/>
    <xf numFmtId="168" fontId="19" fillId="18" borderId="0" applyNumberFormat="0" applyBorder="0" applyAlignment="0" applyProtection="0"/>
    <xf numFmtId="0" fontId="19" fillId="18" borderId="0" applyNumberFormat="0" applyBorder="0" applyAlignment="0" applyProtection="0"/>
    <xf numFmtId="168" fontId="19" fillId="18" borderId="0" applyNumberFormat="0" applyBorder="0" applyAlignment="0" applyProtection="0"/>
    <xf numFmtId="168" fontId="19" fillId="22" borderId="0" applyNumberFormat="0" applyBorder="0" applyAlignment="0" applyProtection="0"/>
    <xf numFmtId="0" fontId="19" fillId="22" borderId="0" applyNumberFormat="0" applyBorder="0" applyAlignment="0" applyProtection="0"/>
    <xf numFmtId="168" fontId="19" fillId="22" borderId="0" applyNumberFormat="0" applyBorder="0" applyAlignment="0" applyProtection="0"/>
    <xf numFmtId="168" fontId="19" fillId="26" borderId="0" applyNumberFormat="0" applyBorder="0" applyAlignment="0" applyProtection="0"/>
    <xf numFmtId="0" fontId="19" fillId="26" borderId="0" applyNumberFormat="0" applyBorder="0" applyAlignment="0" applyProtection="0"/>
    <xf numFmtId="168" fontId="19" fillId="26" borderId="0" applyNumberFormat="0" applyBorder="0" applyAlignment="0" applyProtection="0"/>
    <xf numFmtId="168" fontId="19" fillId="30" borderId="0" applyNumberFormat="0" applyBorder="0" applyAlignment="0" applyProtection="0"/>
    <xf numFmtId="0" fontId="19" fillId="30" borderId="0" applyNumberFormat="0" applyBorder="0" applyAlignment="0" applyProtection="0"/>
    <xf numFmtId="168" fontId="19" fillId="30" borderId="0" applyNumberFormat="0" applyBorder="0" applyAlignment="0" applyProtection="0"/>
    <xf numFmtId="168" fontId="19" fillId="34" borderId="0" applyNumberFormat="0" applyBorder="0" applyAlignment="0" applyProtection="0"/>
    <xf numFmtId="0" fontId="19" fillId="34" borderId="0" applyNumberFormat="0" applyBorder="0" applyAlignment="0" applyProtection="0"/>
    <xf numFmtId="168" fontId="19" fillId="34" borderId="0" applyNumberFormat="0" applyBorder="0" applyAlignment="0" applyProtection="0"/>
    <xf numFmtId="168" fontId="26" fillId="15" borderId="0" applyNumberFormat="0" applyBorder="0" applyAlignment="0" applyProtection="0"/>
    <xf numFmtId="0" fontId="26" fillId="15" borderId="0" applyNumberFormat="0" applyBorder="0" applyAlignment="0" applyProtection="0"/>
    <xf numFmtId="168" fontId="26" fillId="15" borderId="0" applyNumberFormat="0" applyBorder="0" applyAlignment="0" applyProtection="0"/>
    <xf numFmtId="168" fontId="26" fillId="19" borderId="0" applyNumberFormat="0" applyBorder="0" applyAlignment="0" applyProtection="0"/>
    <xf numFmtId="0" fontId="26" fillId="19" borderId="0" applyNumberFormat="0" applyBorder="0" applyAlignment="0" applyProtection="0"/>
    <xf numFmtId="168" fontId="26" fillId="19" borderId="0" applyNumberFormat="0" applyBorder="0" applyAlignment="0" applyProtection="0"/>
    <xf numFmtId="168" fontId="26" fillId="23" borderId="0" applyNumberFormat="0" applyBorder="0" applyAlignment="0" applyProtection="0"/>
    <xf numFmtId="0" fontId="26" fillId="23" borderId="0" applyNumberFormat="0" applyBorder="0" applyAlignment="0" applyProtection="0"/>
    <xf numFmtId="168" fontId="26" fillId="23" borderId="0" applyNumberFormat="0" applyBorder="0" applyAlignment="0" applyProtection="0"/>
    <xf numFmtId="168" fontId="26" fillId="27" borderId="0" applyNumberFormat="0" applyBorder="0" applyAlignment="0" applyProtection="0"/>
    <xf numFmtId="0" fontId="26" fillId="27" borderId="0" applyNumberFormat="0" applyBorder="0" applyAlignment="0" applyProtection="0"/>
    <xf numFmtId="168" fontId="26" fillId="27" borderId="0" applyNumberFormat="0" applyBorder="0" applyAlignment="0" applyProtection="0"/>
    <xf numFmtId="168" fontId="26" fillId="31" borderId="0" applyNumberFormat="0" applyBorder="0" applyAlignment="0" applyProtection="0"/>
    <xf numFmtId="0" fontId="26" fillId="31" borderId="0" applyNumberFormat="0" applyBorder="0" applyAlignment="0" applyProtection="0"/>
    <xf numFmtId="168" fontId="26" fillId="31" borderId="0" applyNumberFormat="0" applyBorder="0" applyAlignment="0" applyProtection="0"/>
    <xf numFmtId="168" fontId="26" fillId="35" borderId="0" applyNumberFormat="0" applyBorder="0" applyAlignment="0" applyProtection="0"/>
    <xf numFmtId="0" fontId="26" fillId="35" borderId="0" applyNumberFormat="0" applyBorder="0" applyAlignment="0" applyProtection="0"/>
    <xf numFmtId="168" fontId="26" fillId="35" borderId="0" applyNumberFormat="0" applyBorder="0" applyAlignment="0" applyProtection="0"/>
    <xf numFmtId="168" fontId="26" fillId="12" borderId="0" applyNumberFormat="0" applyBorder="0" applyAlignment="0" applyProtection="0"/>
    <xf numFmtId="0" fontId="26" fillId="12" borderId="0" applyNumberFormat="0" applyBorder="0" applyAlignment="0" applyProtection="0"/>
    <xf numFmtId="168" fontId="26" fillId="12" borderId="0" applyNumberFormat="0" applyBorder="0" applyAlignment="0" applyProtection="0"/>
    <xf numFmtId="168" fontId="26" fillId="16" borderId="0" applyNumberFormat="0" applyBorder="0" applyAlignment="0" applyProtection="0"/>
    <xf numFmtId="0" fontId="26" fillId="16" borderId="0" applyNumberFormat="0" applyBorder="0" applyAlignment="0" applyProtection="0"/>
    <xf numFmtId="168" fontId="26" fillId="16" borderId="0" applyNumberFormat="0" applyBorder="0" applyAlignment="0" applyProtection="0"/>
    <xf numFmtId="168" fontId="26" fillId="20" borderId="0" applyNumberFormat="0" applyBorder="0" applyAlignment="0" applyProtection="0"/>
    <xf numFmtId="0" fontId="26" fillId="20" borderId="0" applyNumberFormat="0" applyBorder="0" applyAlignment="0" applyProtection="0"/>
    <xf numFmtId="168" fontId="26" fillId="20" borderId="0" applyNumberFormat="0" applyBorder="0" applyAlignment="0" applyProtection="0"/>
    <xf numFmtId="168" fontId="26" fillId="24" borderId="0" applyNumberFormat="0" applyBorder="0" applyAlignment="0" applyProtection="0"/>
    <xf numFmtId="0" fontId="26" fillId="24" borderId="0" applyNumberFormat="0" applyBorder="0" applyAlignment="0" applyProtection="0"/>
    <xf numFmtId="168" fontId="26" fillId="24" borderId="0" applyNumberFormat="0" applyBorder="0" applyAlignment="0" applyProtection="0"/>
    <xf numFmtId="168" fontId="26" fillId="28" borderId="0" applyNumberFormat="0" applyBorder="0" applyAlignment="0" applyProtection="0"/>
    <xf numFmtId="0" fontId="26" fillId="28" borderId="0" applyNumberFormat="0" applyBorder="0" applyAlignment="0" applyProtection="0"/>
    <xf numFmtId="168" fontId="26" fillId="28" borderId="0" applyNumberFormat="0" applyBorder="0" applyAlignment="0" applyProtection="0"/>
    <xf numFmtId="168" fontId="26" fillId="32" borderId="0" applyNumberFormat="0" applyBorder="0" applyAlignment="0" applyProtection="0"/>
    <xf numFmtId="0" fontId="26" fillId="32" borderId="0" applyNumberFormat="0" applyBorder="0" applyAlignment="0" applyProtection="0"/>
    <xf numFmtId="168" fontId="26" fillId="32" borderId="0" applyNumberFormat="0" applyBorder="0" applyAlignment="0" applyProtection="0"/>
    <xf numFmtId="168" fontId="27" fillId="6" borderId="0" applyNumberFormat="0" applyBorder="0" applyAlignment="0" applyProtection="0"/>
    <xf numFmtId="0" fontId="27" fillId="6" borderId="0" applyNumberFormat="0" applyBorder="0" applyAlignment="0" applyProtection="0"/>
    <xf numFmtId="168" fontId="27" fillId="6" borderId="0" applyNumberFormat="0" applyBorder="0" applyAlignment="0" applyProtection="0"/>
    <xf numFmtId="168" fontId="28" fillId="9" borderId="21" applyNumberFormat="0" applyAlignment="0" applyProtection="0"/>
    <xf numFmtId="0" fontId="28" fillId="9" borderId="21" applyNumberFormat="0" applyAlignment="0" applyProtection="0"/>
    <xf numFmtId="168" fontId="28" fillId="9" borderId="21" applyNumberFormat="0" applyAlignment="0" applyProtection="0"/>
    <xf numFmtId="168" fontId="29" fillId="10" borderId="24" applyNumberFormat="0" applyAlignment="0" applyProtection="0"/>
    <xf numFmtId="0" fontId="29" fillId="10" borderId="24" applyNumberFormat="0" applyAlignment="0" applyProtection="0"/>
    <xf numFmtId="168" fontId="29" fillId="10" borderId="24" applyNumberFormat="0" applyAlignment="0" applyProtection="0"/>
    <xf numFmtId="41" fontId="19" fillId="0" borderId="0" applyFont="0" applyFill="0" applyBorder="0" applyAlignment="0" applyProtection="0"/>
    <xf numFmtId="41"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25"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1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2" fontId="19" fillId="0" borderId="0" applyFont="0" applyFill="0" applyBorder="0" applyAlignment="0" applyProtection="0"/>
    <xf numFmtId="42"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25"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9"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30" fillId="0" borderId="0" applyNumberFormat="0" applyFill="0" applyBorder="0" applyAlignment="0" applyProtection="0"/>
    <xf numFmtId="0" fontId="30" fillId="0" borderId="0" applyNumberFormat="0" applyFill="0" applyBorder="0" applyAlignment="0" applyProtection="0"/>
    <xf numFmtId="168" fontId="30" fillId="0" borderId="0" applyNumberFormat="0" applyFill="0" applyBorder="0" applyAlignment="0" applyProtection="0"/>
    <xf numFmtId="168" fontId="31" fillId="5" borderId="0" applyNumberFormat="0" applyBorder="0" applyAlignment="0" applyProtection="0"/>
    <xf numFmtId="0" fontId="31" fillId="5" borderId="0" applyNumberFormat="0" applyBorder="0" applyAlignment="0" applyProtection="0"/>
    <xf numFmtId="168" fontId="31" fillId="5" borderId="0" applyNumberFormat="0" applyBorder="0" applyAlignment="0" applyProtection="0"/>
    <xf numFmtId="168" fontId="32" fillId="0" borderId="18" applyNumberFormat="0" applyFill="0" applyAlignment="0" applyProtection="0"/>
    <xf numFmtId="0" fontId="32" fillId="0" borderId="18" applyNumberFormat="0" applyFill="0" applyAlignment="0" applyProtection="0"/>
    <xf numFmtId="168" fontId="32" fillId="0" borderId="18" applyNumberFormat="0" applyFill="0" applyAlignment="0" applyProtection="0"/>
    <xf numFmtId="168" fontId="32" fillId="0" borderId="19" applyNumberFormat="0" applyFill="0" applyAlignment="0" applyProtection="0"/>
    <xf numFmtId="0" fontId="32" fillId="0" borderId="19" applyNumberFormat="0" applyFill="0" applyAlignment="0" applyProtection="0"/>
    <xf numFmtId="168" fontId="32" fillId="0" borderId="19" applyNumberFormat="0" applyFill="0" applyAlignment="0" applyProtection="0"/>
    <xf numFmtId="168" fontId="32" fillId="0" borderId="20" applyNumberFormat="0" applyFill="0" applyAlignment="0" applyProtection="0"/>
    <xf numFmtId="0" fontId="32" fillId="0" borderId="20" applyNumberFormat="0" applyFill="0" applyAlignment="0" applyProtection="0"/>
    <xf numFmtId="168" fontId="32" fillId="0" borderId="20" applyNumberFormat="0" applyFill="0" applyAlignment="0" applyProtection="0"/>
    <xf numFmtId="168" fontId="32" fillId="0" borderId="0" applyNumberFormat="0" applyFill="0" applyBorder="0" applyAlignment="0" applyProtection="0"/>
    <xf numFmtId="0" fontId="32" fillId="0" borderId="0" applyNumberFormat="0" applyFill="0" applyBorder="0" applyAlignment="0" applyProtection="0"/>
    <xf numFmtId="168" fontId="32" fillId="0" borderId="0" applyNumberFormat="0" applyFill="0" applyBorder="0" applyAlignment="0" applyProtection="0"/>
    <xf numFmtId="168" fontId="33" fillId="8" borderId="21" applyNumberFormat="0" applyAlignment="0" applyProtection="0"/>
    <xf numFmtId="0" fontId="33" fillId="8" borderId="21" applyNumberFormat="0" applyAlignment="0" applyProtection="0"/>
    <xf numFmtId="168" fontId="33" fillId="8" borderId="21" applyNumberFormat="0" applyAlignment="0" applyProtection="0"/>
    <xf numFmtId="168" fontId="34" fillId="0" borderId="23" applyNumberFormat="0" applyFill="0" applyAlignment="0" applyProtection="0"/>
    <xf numFmtId="0" fontId="34" fillId="0" borderId="23" applyNumberFormat="0" applyFill="0" applyAlignment="0" applyProtection="0"/>
    <xf numFmtId="168" fontId="34" fillId="0" borderId="23" applyNumberFormat="0" applyFill="0" applyAlignment="0" applyProtection="0"/>
    <xf numFmtId="168" fontId="35" fillId="7" borderId="0" applyNumberFormat="0" applyBorder="0" applyAlignment="0" applyProtection="0"/>
    <xf numFmtId="0" fontId="35" fillId="7" borderId="0" applyNumberFormat="0" applyBorder="0" applyAlignment="0" applyProtection="0"/>
    <xf numFmtId="168" fontId="35" fillId="7" borderId="0" applyNumberFormat="0" applyBorder="0" applyAlignment="0" applyProtection="0"/>
    <xf numFmtId="168" fontId="3" fillId="0" borderId="0"/>
    <xf numFmtId="168" fontId="3" fillId="0" borderId="0"/>
    <xf numFmtId="168" fontId="3" fillId="0" borderId="0"/>
    <xf numFmtId="168" fontId="22" fillId="0" borderId="0"/>
    <xf numFmtId="168" fontId="22" fillId="0" borderId="0"/>
    <xf numFmtId="168" fontId="19" fillId="0" borderId="0"/>
    <xf numFmtId="168" fontId="36" fillId="0" borderId="0" applyFill="0" applyProtection="0"/>
    <xf numFmtId="168" fontId="25" fillId="0" borderId="0"/>
    <xf numFmtId="168" fontId="3" fillId="0" borderId="0"/>
    <xf numFmtId="0" fontId="2" fillId="0" borderId="0"/>
    <xf numFmtId="168" fontId="22" fillId="0" borderId="0"/>
    <xf numFmtId="168" fontId="3" fillId="0" borderId="0"/>
    <xf numFmtId="168" fontId="3" fillId="0" borderId="0"/>
    <xf numFmtId="168" fontId="19" fillId="0" borderId="0"/>
    <xf numFmtId="0" fontId="3" fillId="0" borderId="0"/>
    <xf numFmtId="168" fontId="3" fillId="0" borderId="0"/>
    <xf numFmtId="168" fontId="19" fillId="0" borderId="0"/>
    <xf numFmtId="0" fontId="19" fillId="0" borderId="0"/>
    <xf numFmtId="168" fontId="2" fillId="0" borderId="0"/>
    <xf numFmtId="168" fontId="37" fillId="0" borderId="0"/>
    <xf numFmtId="168" fontId="2" fillId="0" borderId="0"/>
    <xf numFmtId="168" fontId="2" fillId="0" borderId="0"/>
    <xf numFmtId="168" fontId="2" fillId="0" borderId="0"/>
    <xf numFmtId="168" fontId="3" fillId="0" borderId="0"/>
    <xf numFmtId="168" fontId="3" fillId="0" borderId="0"/>
    <xf numFmtId="168" fontId="3" fillId="0" borderId="0"/>
    <xf numFmtId="168" fontId="19"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168" fontId="2" fillId="11" borderId="25" applyNumberFormat="0" applyFont="0" applyAlignment="0" applyProtection="0"/>
    <xf numFmtId="0" fontId="2" fillId="11" borderId="25" applyNumberFormat="0" applyFont="0" applyAlignment="0" applyProtection="0"/>
    <xf numFmtId="168" fontId="19" fillId="11" borderId="25" applyNumberFormat="0" applyFont="0" applyAlignment="0" applyProtection="0"/>
    <xf numFmtId="0" fontId="19" fillId="11" borderId="25" applyNumberFormat="0" applyFont="0" applyAlignment="0" applyProtection="0"/>
    <xf numFmtId="168" fontId="19" fillId="11" borderId="25" applyNumberFormat="0" applyFont="0" applyAlignment="0" applyProtection="0"/>
    <xf numFmtId="168" fontId="38" fillId="9" borderId="22" applyNumberFormat="0" applyAlignment="0" applyProtection="0"/>
    <xf numFmtId="0" fontId="38" fillId="9" borderId="22" applyNumberFormat="0" applyAlignment="0" applyProtection="0"/>
    <xf numFmtId="168" fontId="38" fillId="9" borderId="22"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168" fontId="32" fillId="0" borderId="0" applyNumberFormat="0" applyFill="0" applyBorder="0" applyAlignment="0" applyProtection="0"/>
    <xf numFmtId="0" fontId="32" fillId="0" borderId="0" applyNumberFormat="0" applyFill="0" applyBorder="0" applyAlignment="0" applyProtection="0"/>
    <xf numFmtId="168" fontId="32" fillId="0" borderId="0" applyNumberFormat="0" applyFill="0" applyBorder="0" applyAlignment="0" applyProtection="0"/>
    <xf numFmtId="168" fontId="24" fillId="0" borderId="26" applyNumberFormat="0" applyFill="0" applyAlignment="0" applyProtection="0"/>
    <xf numFmtId="0" fontId="24" fillId="0" borderId="26" applyNumberFormat="0" applyFill="0" applyAlignment="0" applyProtection="0"/>
    <xf numFmtId="168" fontId="24" fillId="0" borderId="26" applyNumberFormat="0" applyFill="0" applyAlignment="0" applyProtection="0"/>
    <xf numFmtId="168" fontId="39" fillId="0" borderId="0" applyNumberFormat="0" applyFill="0" applyBorder="0" applyAlignment="0" applyProtection="0"/>
    <xf numFmtId="0" fontId="39" fillId="0" borderId="0" applyNumberFormat="0" applyFill="0" applyBorder="0" applyAlignment="0" applyProtection="0"/>
    <xf numFmtId="168" fontId="39" fillId="0" borderId="0" applyNumberFormat="0" applyFill="0" applyBorder="0" applyAlignment="0" applyProtection="0"/>
    <xf numFmtId="0" fontId="3" fillId="0" borderId="0"/>
    <xf numFmtId="0" fontId="25" fillId="0" borderId="0"/>
    <xf numFmtId="43" fontId="21" fillId="0" borderId="0" applyFont="0" applyFill="0" applyBorder="0" applyAlignment="0" applyProtection="0"/>
    <xf numFmtId="0" fontId="1" fillId="0" borderId="0"/>
    <xf numFmtId="0" fontId="19" fillId="0" borderId="0"/>
    <xf numFmtId="0" fontId="1" fillId="0" borderId="0" applyFont="0" applyFill="0" applyBorder="0"/>
    <xf numFmtId="0" fontId="1" fillId="0" borderId="0"/>
    <xf numFmtId="0" fontId="25" fillId="0" borderId="0"/>
  </cellStyleXfs>
  <cellXfs count="336">
    <xf numFmtId="0" fontId="0" fillId="0" borderId="0" xfId="0"/>
    <xf numFmtId="0" fontId="0" fillId="0" borderId="0" xfId="0" applyAlignment="1">
      <alignment horizontal="center" vertical="center" wrapText="1"/>
    </xf>
    <xf numFmtId="0" fontId="0" fillId="0" borderId="0" xfId="0" applyAlignment="1">
      <alignment horizont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horizontal="left" vertical="center"/>
    </xf>
    <xf numFmtId="0" fontId="6" fillId="0" borderId="1" xfId="0" applyFont="1" applyBorder="1" applyAlignment="1">
      <alignment horizontal="centerContinuous" vertical="center"/>
    </xf>
    <xf numFmtId="0" fontId="0" fillId="0" borderId="1" xfId="0" applyBorder="1" applyAlignment="1">
      <alignment horizontal="centerContinuous" vertical="center"/>
    </xf>
    <xf numFmtId="0" fontId="0" fillId="0" borderId="1" xfId="0" applyBorder="1" applyAlignment="1">
      <alignment horizontal="center" vertical="center" wrapText="1"/>
    </xf>
    <xf numFmtId="43" fontId="0" fillId="0" borderId="0" xfId="1" applyFont="1"/>
    <xf numFmtId="43" fontId="0" fillId="0" borderId="0" xfId="0" applyNumberFormat="1"/>
    <xf numFmtId="44" fontId="0" fillId="0" borderId="0" xfId="2" applyFont="1"/>
    <xf numFmtId="0" fontId="0" fillId="0" borderId="1" xfId="0" applyBorder="1"/>
    <xf numFmtId="0" fontId="0" fillId="0" borderId="0" xfId="0" applyAlignment="1">
      <alignment horizontal="right"/>
    </xf>
    <xf numFmtId="2" fontId="0" fillId="0" borderId="0" xfId="0" applyNumberFormat="1"/>
    <xf numFmtId="10" fontId="0" fillId="0" borderId="0" xfId="0" applyNumberFormat="1"/>
    <xf numFmtId="0" fontId="0" fillId="0" borderId="0" xfId="0" applyAlignment="1">
      <alignment horizontal="left"/>
    </xf>
    <xf numFmtId="0" fontId="6" fillId="0" borderId="0" xfId="0" applyFont="1" applyAlignment="1">
      <alignment vertical="center"/>
    </xf>
    <xf numFmtId="43" fontId="3" fillId="0" borderId="0" xfId="1"/>
    <xf numFmtId="10" fontId="3" fillId="0" borderId="0" xfId="5" applyNumberFormat="1"/>
    <xf numFmtId="44" fontId="3" fillId="0" borderId="0" xfId="2"/>
    <xf numFmtId="10" fontId="3" fillId="0" borderId="0" xfId="5" applyNumberFormat="1" applyFont="1" applyAlignment="1">
      <alignment horizontal="right"/>
    </xf>
    <xf numFmtId="0" fontId="7" fillId="0" borderId="0" xfId="0" applyFont="1"/>
    <xf numFmtId="0" fontId="0" fillId="0" borderId="0" xfId="0" applyAlignment="1">
      <alignment horizontal="left" indent="2"/>
    </xf>
    <xf numFmtId="0" fontId="0" fillId="0" borderId="0" xfId="0" applyAlignment="1">
      <alignment vertical="center" wrapText="1"/>
    </xf>
    <xf numFmtId="43" fontId="3" fillId="0" borderId="0" xfId="1" applyFont="1"/>
    <xf numFmtId="0" fontId="0" fillId="0" borderId="0" xfId="0" applyAlignment="1">
      <alignment vertical="top"/>
    </xf>
    <xf numFmtId="0" fontId="0" fillId="0" borderId="0" xfId="0" quotePrefix="1" applyAlignment="1">
      <alignment horizontal="left"/>
    </xf>
    <xf numFmtId="0" fontId="6" fillId="0" borderId="0" xfId="0" quotePrefix="1" applyFont="1" applyAlignment="1">
      <alignment horizontal="left" vertical="center"/>
    </xf>
    <xf numFmtId="43" fontId="0" fillId="0" borderId="0" xfId="1" applyFont="1" applyAlignment="1">
      <alignment horizontal="centerContinuous" vertical="center"/>
    </xf>
    <xf numFmtId="43" fontId="0" fillId="0" borderId="1" xfId="1" applyFont="1" applyBorder="1" applyAlignment="1">
      <alignment horizontal="centerContinuous" vertical="center"/>
    </xf>
    <xf numFmtId="43" fontId="0" fillId="0" borderId="0" xfId="1" applyFont="1" applyAlignment="1">
      <alignment horizontal="center"/>
    </xf>
    <xf numFmtId="43" fontId="0" fillId="0" borderId="1" xfId="1" applyFont="1" applyBorder="1" applyAlignment="1">
      <alignment horizontal="center" vertical="center" wrapText="1"/>
    </xf>
    <xf numFmtId="43" fontId="0" fillId="0" borderId="0" xfId="1" applyFont="1" applyAlignment="1">
      <alignment horizontal="right"/>
    </xf>
    <xf numFmtId="0" fontId="0" fillId="0" borderId="1" xfId="0" quotePrefix="1" applyBorder="1" applyAlignment="1">
      <alignment horizontal="center" vertical="center" wrapText="1"/>
    </xf>
    <xf numFmtId="0" fontId="6" fillId="0" borderId="0" xfId="0" applyFont="1"/>
    <xf numFmtId="0" fontId="4" fillId="0" borderId="0" xfId="0" applyFont="1" applyAlignment="1">
      <alignment horizontal="center" vertical="center"/>
    </xf>
    <xf numFmtId="0" fontId="4" fillId="0" borderId="0" xfId="0" applyFont="1"/>
    <xf numFmtId="43" fontId="10" fillId="0" borderId="0" xfId="1" applyFont="1"/>
    <xf numFmtId="43" fontId="10" fillId="0" borderId="0" xfId="0" applyNumberFormat="1" applyFont="1"/>
    <xf numFmtId="0" fontId="10" fillId="0" borderId="0" xfId="0" applyFont="1"/>
    <xf numFmtId="43" fontId="0" fillId="0" borderId="0" xfId="1" quotePrefix="1" applyFont="1" applyAlignment="1">
      <alignment horizontal="left"/>
    </xf>
    <xf numFmtId="0" fontId="0" fillId="0" borderId="0" xfId="0" applyAlignment="1">
      <alignment vertical="top" wrapText="1"/>
    </xf>
    <xf numFmtId="0" fontId="5" fillId="0" borderId="0" xfId="0" applyFont="1" applyAlignment="1">
      <alignment vertical="center"/>
    </xf>
    <xf numFmtId="0" fontId="6" fillId="0" borderId="0" xfId="0" applyFont="1" applyAlignment="1">
      <alignment vertical="top"/>
    </xf>
    <xf numFmtId="165" fontId="0" fillId="2" borderId="0" xfId="0" applyNumberFormat="1" applyFill="1"/>
    <xf numFmtId="0" fontId="12" fillId="0" borderId="0" xfId="0" applyFont="1"/>
    <xf numFmtId="43" fontId="12" fillId="0" borderId="0" xfId="0" applyNumberFormat="1" applyFont="1"/>
    <xf numFmtId="43" fontId="4" fillId="0" borderId="0" xfId="0" applyNumberFormat="1" applyFont="1"/>
    <xf numFmtId="0" fontId="4" fillId="0" borderId="0" xfId="0" applyFont="1" applyAlignment="1">
      <alignment wrapText="1"/>
    </xf>
    <xf numFmtId="0" fontId="4" fillId="0" borderId="0" xfId="0" applyFont="1" applyAlignment="1">
      <alignment horizontal="right"/>
    </xf>
    <xf numFmtId="0" fontId="13" fillId="0" borderId="0" xfId="0" applyFont="1"/>
    <xf numFmtId="164" fontId="14" fillId="0" borderId="0" xfId="0" applyNumberFormat="1" applyFont="1" applyAlignment="1">
      <alignment horizontal="right"/>
    </xf>
    <xf numFmtId="164" fontId="3" fillId="0" borderId="0" xfId="2" applyNumberFormat="1"/>
    <xf numFmtId="164" fontId="4" fillId="0" borderId="0" xfId="2" applyNumberFormat="1" applyFont="1"/>
    <xf numFmtId="164" fontId="4" fillId="0" borderId="0" xfId="0" applyNumberFormat="1" applyFont="1" applyAlignment="1">
      <alignment horizontal="right"/>
    </xf>
    <xf numFmtId="0" fontId="3" fillId="0" borderId="0" xfId="3"/>
    <xf numFmtId="0" fontId="3" fillId="0" borderId="0" xfId="4"/>
    <xf numFmtId="166" fontId="4" fillId="0" borderId="0" xfId="0" applyNumberFormat="1" applyFont="1" applyAlignment="1">
      <alignment horizontal="right"/>
    </xf>
    <xf numFmtId="10" fontId="4" fillId="0" borderId="0" xfId="5" applyNumberFormat="1" applyFont="1"/>
    <xf numFmtId="166" fontId="0" fillId="0" borderId="0" xfId="0" applyNumberFormat="1"/>
    <xf numFmtId="44" fontId="3" fillId="0" borderId="0" xfId="1" applyNumberFormat="1" applyBorder="1"/>
    <xf numFmtId="43" fontId="3" fillId="0" borderId="0" xfId="1" applyBorder="1"/>
    <xf numFmtId="0" fontId="0" fillId="0" borderId="0" xfId="0" quotePrefix="1" applyAlignment="1">
      <alignment horizontal="center" vertical="center"/>
    </xf>
    <xf numFmtId="0" fontId="0" fillId="0" borderId="0" xfId="0" applyAlignment="1">
      <alignment wrapText="1"/>
    </xf>
    <xf numFmtId="0" fontId="6" fillId="0" borderId="0" xfId="0" applyFont="1" applyAlignment="1">
      <alignment horizontal="right"/>
    </xf>
    <xf numFmtId="0" fontId="5" fillId="0" borderId="0" xfId="0" applyFont="1"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left"/>
    </xf>
    <xf numFmtId="0" fontId="4" fillId="0" borderId="0" xfId="0" quotePrefix="1" applyFont="1" applyAlignment="1">
      <alignment horizontal="center" vertical="center"/>
    </xf>
    <xf numFmtId="0" fontId="0" fillId="0" borderId="0" xfId="0" applyAlignment="1">
      <alignment horizontal="center" vertical="center"/>
    </xf>
    <xf numFmtId="167" fontId="16" fillId="0" borderId="0" xfId="0" applyNumberFormat="1" applyFont="1"/>
    <xf numFmtId="0" fontId="16" fillId="0" borderId="0" xfId="0" applyFont="1"/>
    <xf numFmtId="164" fontId="16" fillId="0" borderId="0" xfId="1" applyNumberFormat="1" applyFont="1" applyFill="1" applyBorder="1" applyProtection="1"/>
    <xf numFmtId="167" fontId="16" fillId="0" borderId="0" xfId="0" applyNumberFormat="1" applyFont="1" applyAlignment="1">
      <alignment horizontal="center"/>
    </xf>
    <xf numFmtId="0" fontId="0" fillId="0" borderId="8" xfId="0" applyBorder="1" applyAlignment="1">
      <alignment horizontal="center"/>
    </xf>
    <xf numFmtId="0" fontId="6" fillId="0" borderId="0" xfId="0" applyFont="1" applyAlignment="1">
      <alignment horizontal="center"/>
    </xf>
    <xf numFmtId="43" fontId="0" fillId="0" borderId="0" xfId="1" applyFont="1" applyFill="1"/>
    <xf numFmtId="0" fontId="6" fillId="0" borderId="0" xfId="0" applyFont="1" applyAlignment="1">
      <alignment horizontal="center" vertical="center" wrapText="1"/>
    </xf>
    <xf numFmtId="0" fontId="6" fillId="0" borderId="0" xfId="0" applyFont="1" applyAlignment="1">
      <alignment horizontal="left" vertical="top"/>
    </xf>
    <xf numFmtId="0" fontId="0" fillId="0" borderId="0" xfId="0" applyAlignment="1">
      <alignment horizontal="centerContinuous" vertical="top"/>
    </xf>
    <xf numFmtId="0" fontId="0" fillId="0" borderId="0" xfId="0" applyAlignment="1">
      <alignment horizontal="center" vertical="top"/>
    </xf>
    <xf numFmtId="0" fontId="4" fillId="0" borderId="0" xfId="0" applyFont="1" applyAlignment="1">
      <alignment vertical="top"/>
    </xf>
    <xf numFmtId="0" fontId="6" fillId="0" borderId="1" xfId="0" applyFont="1" applyBorder="1" applyAlignment="1">
      <alignment vertical="top"/>
    </xf>
    <xf numFmtId="0" fontId="0" fillId="0" borderId="1" xfId="0" applyBorder="1" applyAlignment="1">
      <alignment vertical="top"/>
    </xf>
    <xf numFmtId="0" fontId="6" fillId="0" borderId="0" xfId="0" quotePrefix="1" applyFont="1" applyAlignment="1">
      <alignment horizontal="left" vertical="top"/>
    </xf>
    <xf numFmtId="0" fontId="0" fillId="0" borderId="0" xfId="0" applyAlignment="1">
      <alignment horizontal="left" vertical="top"/>
    </xf>
    <xf numFmtId="0" fontId="4" fillId="0" borderId="0" xfId="0" applyFont="1" applyAlignment="1">
      <alignment horizontal="center" vertical="top"/>
    </xf>
    <xf numFmtId="44" fontId="4" fillId="0" borderId="0" xfId="5" applyNumberFormat="1" applyFont="1" applyBorder="1"/>
    <xf numFmtId="0" fontId="0" fillId="0" borderId="3" xfId="0" applyBorder="1" applyAlignment="1">
      <alignment horizontal="center"/>
    </xf>
    <xf numFmtId="43" fontId="0" fillId="3" borderId="7" xfId="0" applyNumberFormat="1" applyFill="1" applyBorder="1"/>
    <xf numFmtId="44" fontId="0" fillId="3" borderId="7" xfId="0" applyNumberFormat="1" applyFill="1" applyBorder="1"/>
    <xf numFmtId="43" fontId="12" fillId="3" borderId="7" xfId="1" applyFont="1" applyFill="1" applyBorder="1"/>
    <xf numFmtId="43" fontId="15" fillId="3" borderId="7" xfId="0" applyNumberFormat="1" applyFont="1" applyFill="1" applyBorder="1" applyAlignment="1">
      <alignment horizontal="center"/>
    </xf>
    <xf numFmtId="44" fontId="15" fillId="3" borderId="7" xfId="2" applyFont="1" applyFill="1" applyBorder="1"/>
    <xf numFmtId="43" fontId="0" fillId="3" borderId="5" xfId="0" applyNumberFormat="1" applyFill="1" applyBorder="1"/>
    <xf numFmtId="43" fontId="0" fillId="3" borderId="6" xfId="0" applyNumberFormat="1" applyFill="1" applyBorder="1"/>
    <xf numFmtId="43" fontId="0" fillId="3" borderId="4" xfId="0" applyNumberFormat="1" applyFill="1" applyBorder="1"/>
    <xf numFmtId="43" fontId="0" fillId="3" borderId="9" xfId="0" applyNumberFormat="1" applyFill="1" applyBorder="1"/>
    <xf numFmtId="43" fontId="0" fillId="3" borderId="1" xfId="0" applyNumberFormat="1" applyFill="1" applyBorder="1"/>
    <xf numFmtId="43" fontId="0" fillId="3" borderId="14" xfId="0" applyNumberFormat="1" applyFill="1" applyBorder="1"/>
    <xf numFmtId="44" fontId="14" fillId="3" borderId="1" xfId="2" applyFont="1" applyFill="1" applyBorder="1"/>
    <xf numFmtId="44" fontId="15" fillId="3" borderId="2" xfId="1" applyNumberFormat="1" applyFont="1" applyFill="1" applyBorder="1"/>
    <xf numFmtId="44" fontId="15" fillId="3" borderId="1" xfId="1" applyNumberFormat="1" applyFont="1" applyFill="1" applyBorder="1"/>
    <xf numFmtId="43" fontId="12" fillId="3" borderId="7" xfId="0" applyNumberFormat="1" applyFont="1" applyFill="1" applyBorder="1"/>
    <xf numFmtId="43" fontId="12" fillId="3" borderId="12" xfId="0" applyNumberFormat="1" applyFont="1" applyFill="1" applyBorder="1"/>
    <xf numFmtId="44" fontId="15" fillId="3" borderId="1" xfId="5" applyNumberFormat="1" applyFont="1" applyFill="1" applyBorder="1"/>
    <xf numFmtId="44" fontId="4" fillId="3" borderId="1" xfId="5" applyNumberFormat="1" applyFont="1" applyFill="1" applyBorder="1"/>
    <xf numFmtId="44" fontId="4" fillId="3" borderId="2" xfId="5" applyNumberFormat="1" applyFont="1" applyFill="1" applyBorder="1"/>
    <xf numFmtId="10" fontId="0" fillId="4" borderId="7" xfId="5" applyNumberFormat="1" applyFont="1" applyFill="1" applyBorder="1" applyProtection="1">
      <protection locked="0"/>
    </xf>
    <xf numFmtId="10" fontId="0" fillId="3" borderId="7" xfId="5" applyNumberFormat="1" applyFont="1" applyFill="1" applyBorder="1" applyProtection="1">
      <protection locked="0"/>
    </xf>
    <xf numFmtId="10" fontId="4" fillId="3" borderId="2" xfId="0" applyNumberFormat="1" applyFont="1" applyFill="1" applyBorder="1"/>
    <xf numFmtId="43" fontId="4" fillId="3" borderId="4" xfId="0" applyNumberFormat="1" applyFont="1" applyFill="1" applyBorder="1"/>
    <xf numFmtId="43" fontId="4" fillId="3" borderId="15" xfId="0" applyNumberFormat="1" applyFont="1" applyFill="1" applyBorder="1"/>
    <xf numFmtId="0" fontId="6" fillId="4" borderId="7" xfId="0" applyFont="1" applyFill="1" applyBorder="1" applyAlignment="1" applyProtection="1">
      <alignment horizontal="left"/>
      <protection locked="0"/>
    </xf>
    <xf numFmtId="9" fontId="0" fillId="4" borderId="7" xfId="5" applyFont="1" applyFill="1" applyBorder="1" applyAlignment="1" applyProtection="1">
      <alignment horizontal="center"/>
      <protection locked="0"/>
    </xf>
    <xf numFmtId="0" fontId="6" fillId="4" borderId="7" xfId="0" applyFont="1" applyFill="1" applyBorder="1" applyProtection="1">
      <protection locked="0"/>
    </xf>
    <xf numFmtId="3" fontId="12" fillId="4" borderId="7" xfId="0" quotePrefix="1" applyNumberFormat="1" applyFont="1" applyFill="1" applyBorder="1" applyAlignment="1" applyProtection="1">
      <alignment horizontal="center" vertical="center" wrapText="1"/>
      <protection locked="0"/>
    </xf>
    <xf numFmtId="3" fontId="12" fillId="4" borderId="7" xfId="0" applyNumberFormat="1" applyFont="1" applyFill="1" applyBorder="1" applyAlignment="1" applyProtection="1">
      <alignment horizontal="center" vertical="center" wrapText="1"/>
      <protection locked="0"/>
    </xf>
    <xf numFmtId="43" fontId="0" fillId="4" borderId="7" xfId="0" applyNumberFormat="1" applyFill="1" applyBorder="1" applyProtection="1">
      <protection locked="0"/>
    </xf>
    <xf numFmtId="43" fontId="3" fillId="4" borderId="12" xfId="1" applyFill="1" applyBorder="1" applyProtection="1">
      <protection locked="0"/>
    </xf>
    <xf numFmtId="1" fontId="3" fillId="4" borderId="12" xfId="1" applyNumberFormat="1" applyFill="1" applyBorder="1" applyAlignment="1" applyProtection="1">
      <alignment horizontal="center"/>
      <protection locked="0"/>
    </xf>
    <xf numFmtId="43" fontId="3" fillId="4" borderId="7" xfId="1" applyFill="1" applyBorder="1" applyProtection="1">
      <protection locked="0"/>
    </xf>
    <xf numFmtId="1" fontId="3" fillId="4" borderId="7" xfId="1" applyNumberFormat="1" applyFill="1" applyBorder="1" applyAlignment="1" applyProtection="1">
      <alignment horizontal="center"/>
      <protection locked="0"/>
    </xf>
    <xf numFmtId="43" fontId="3" fillId="4" borderId="7" xfId="2" applyNumberFormat="1" applyFill="1" applyBorder="1" applyProtection="1">
      <protection locked="0"/>
    </xf>
    <xf numFmtId="37" fontId="3" fillId="4" borderId="12" xfId="1" applyNumberFormat="1" applyFill="1" applyBorder="1" applyProtection="1">
      <protection locked="0"/>
    </xf>
    <xf numFmtId="37" fontId="3" fillId="4" borderId="7" xfId="1" applyNumberFormat="1" applyFill="1" applyBorder="1" applyProtection="1">
      <protection locked="0"/>
    </xf>
    <xf numFmtId="37" fontId="0" fillId="4" borderId="7" xfId="1" applyNumberFormat="1" applyFont="1" applyFill="1" applyBorder="1" applyProtection="1">
      <protection locked="0"/>
    </xf>
    <xf numFmtId="1" fontId="0" fillId="4" borderId="12" xfId="0" applyNumberFormat="1" applyFill="1" applyBorder="1" applyAlignment="1" applyProtection="1">
      <alignment horizontal="center" vertical="center" wrapText="1"/>
      <protection locked="0"/>
    </xf>
    <xf numFmtId="43" fontId="0" fillId="4" borderId="7" xfId="0" applyNumberFormat="1" applyFill="1" applyBorder="1" applyAlignment="1" applyProtection="1">
      <alignment horizontal="center" vertical="center" wrapText="1"/>
      <protection locked="0"/>
    </xf>
    <xf numFmtId="1" fontId="0" fillId="4" borderId="7" xfId="0" applyNumberFormat="1" applyFill="1" applyBorder="1" applyAlignment="1" applyProtection="1">
      <alignment horizontal="center" vertical="center" wrapText="1"/>
      <protection locked="0"/>
    </xf>
    <xf numFmtId="1" fontId="3" fillId="4" borderId="7" xfId="1" applyNumberFormat="1" applyFill="1" applyBorder="1" applyProtection="1">
      <protection locked="0"/>
    </xf>
    <xf numFmtId="0" fontId="6" fillId="4" borderId="7" xfId="0" applyFont="1" applyFill="1" applyBorder="1" applyAlignment="1" applyProtection="1">
      <alignment horizontal="left" vertical="top" wrapText="1"/>
      <protection locked="0"/>
    </xf>
    <xf numFmtId="0" fontId="6" fillId="4" borderId="7" xfId="0" applyFont="1" applyFill="1" applyBorder="1" applyAlignment="1" applyProtection="1">
      <alignment horizontal="left" vertical="top"/>
      <protection locked="0"/>
    </xf>
    <xf numFmtId="43" fontId="6" fillId="4" borderId="12" xfId="1" applyFont="1" applyFill="1" applyBorder="1" applyProtection="1">
      <protection locked="0"/>
    </xf>
    <xf numFmtId="2" fontId="6" fillId="4" borderId="12" xfId="1" applyNumberFormat="1" applyFont="1" applyFill="1" applyBorder="1" applyProtection="1">
      <protection locked="0"/>
    </xf>
    <xf numFmtId="43" fontId="6" fillId="4" borderId="7" xfId="1" applyFont="1" applyFill="1" applyBorder="1" applyAlignment="1" applyProtection="1">
      <alignment horizontal="center"/>
      <protection locked="0"/>
    </xf>
    <xf numFmtId="2" fontId="6" fillId="4" borderId="7" xfId="2" applyNumberFormat="1" applyFont="1" applyFill="1" applyBorder="1" applyProtection="1">
      <protection locked="0"/>
    </xf>
    <xf numFmtId="43" fontId="6" fillId="4" borderId="7" xfId="1" applyFont="1" applyFill="1" applyBorder="1" applyProtection="1">
      <protection locked="0"/>
    </xf>
    <xf numFmtId="2" fontId="6" fillId="4" borderId="7" xfId="1" applyNumberFormat="1" applyFont="1" applyFill="1" applyBorder="1" applyProtection="1">
      <protection locked="0"/>
    </xf>
    <xf numFmtId="43" fontId="6" fillId="4" borderId="7" xfId="2" applyNumberFormat="1" applyFont="1" applyFill="1" applyBorder="1" applyProtection="1">
      <protection locked="0"/>
    </xf>
    <xf numFmtId="2" fontId="6" fillId="4" borderId="7" xfId="5" applyNumberFormat="1" applyFont="1" applyFill="1" applyBorder="1" applyAlignment="1" applyProtection="1">
      <alignment horizontal="right"/>
      <protection locked="0"/>
    </xf>
    <xf numFmtId="43" fontId="3" fillId="4" borderId="12" xfId="1" applyFill="1" applyBorder="1" applyAlignment="1" applyProtection="1">
      <alignment horizontal="center"/>
      <protection locked="0"/>
    </xf>
    <xf numFmtId="2" fontId="0" fillId="4" borderId="12" xfId="0" applyNumberFormat="1" applyFill="1" applyBorder="1" applyAlignment="1" applyProtection="1">
      <alignment horizontal="right"/>
      <protection locked="0"/>
    </xf>
    <xf numFmtId="43" fontId="3" fillId="4" borderId="7" xfId="1" applyFill="1" applyBorder="1" applyAlignment="1" applyProtection="1">
      <alignment horizontal="center"/>
      <protection locked="0"/>
    </xf>
    <xf numFmtId="2" fontId="3" fillId="4" borderId="7" xfId="2" applyNumberFormat="1" applyFill="1" applyBorder="1" applyAlignment="1" applyProtection="1">
      <alignment horizontal="right"/>
      <protection locked="0"/>
    </xf>
    <xf numFmtId="2" fontId="3" fillId="4" borderId="7" xfId="1" applyNumberFormat="1" applyFill="1" applyBorder="1" applyAlignment="1" applyProtection="1">
      <alignment horizontal="right"/>
      <protection locked="0"/>
    </xf>
    <xf numFmtId="2" fontId="3" fillId="4" borderId="7" xfId="5" applyNumberFormat="1" applyFont="1" applyFill="1" applyBorder="1" applyAlignment="1" applyProtection="1">
      <alignment horizontal="right"/>
      <protection locked="0"/>
    </xf>
    <xf numFmtId="43" fontId="3" fillId="4" borderId="12" xfId="1" applyFill="1" applyBorder="1" applyAlignment="1" applyProtection="1">
      <alignment horizontal="right"/>
      <protection locked="0"/>
    </xf>
    <xf numFmtId="2" fontId="3" fillId="4" borderId="12" xfId="1" applyNumberFormat="1" applyFill="1" applyBorder="1" applyAlignment="1" applyProtection="1">
      <alignment horizontal="right"/>
      <protection locked="0"/>
    </xf>
    <xf numFmtId="43" fontId="3" fillId="4" borderId="7" xfId="1" applyFill="1" applyBorder="1" applyAlignment="1" applyProtection="1">
      <alignment horizontal="right"/>
      <protection locked="0"/>
    </xf>
    <xf numFmtId="43" fontId="3" fillId="4" borderId="7" xfId="2" applyNumberFormat="1" applyFill="1" applyBorder="1" applyAlignment="1" applyProtection="1">
      <alignment horizontal="right"/>
      <protection locked="0"/>
    </xf>
    <xf numFmtId="0" fontId="3" fillId="0" borderId="0" xfId="0" applyFont="1"/>
    <xf numFmtId="0" fontId="3" fillId="0" borderId="1" xfId="0" applyFont="1" applyBorder="1" applyAlignment="1">
      <alignment horizontal="center" vertical="center" wrapText="1"/>
    </xf>
    <xf numFmtId="0" fontId="3" fillId="0" borderId="0" xfId="0" applyFont="1" applyAlignment="1">
      <alignment vertical="top"/>
    </xf>
    <xf numFmtId="0" fontId="3" fillId="0" borderId="0" xfId="0" applyFont="1" applyAlignment="1">
      <alignment horizontal="left" vertical="top"/>
    </xf>
    <xf numFmtId="0" fontId="3" fillId="0" borderId="0" xfId="0" quotePrefix="1" applyFont="1" applyAlignment="1">
      <alignment horizontal="left" vertical="top"/>
    </xf>
    <xf numFmtId="0" fontId="3" fillId="0" borderId="0" xfId="0" quotePrefix="1" applyFont="1" applyAlignment="1">
      <alignment vertical="top"/>
    </xf>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Continuous" vertical="center"/>
    </xf>
    <xf numFmtId="10" fontId="3" fillId="4" borderId="7" xfId="5" applyNumberFormat="1" applyFont="1" applyFill="1" applyBorder="1" applyProtection="1">
      <protection locked="0"/>
    </xf>
    <xf numFmtId="0" fontId="3" fillId="0" borderId="0" xfId="0" applyFont="1" applyAlignment="1">
      <alignment horizontal="left" vertical="center"/>
    </xf>
    <xf numFmtId="10" fontId="3" fillId="0" borderId="0" xfId="5" applyNumberFormat="1" applyFont="1" applyAlignment="1">
      <alignment horizontal="right" vertical="center"/>
    </xf>
    <xf numFmtId="0" fontId="3" fillId="0" borderId="1" xfId="0" applyFont="1" applyBorder="1" applyAlignment="1">
      <alignment horizontal="centerContinuous" vertical="center"/>
    </xf>
    <xf numFmtId="0" fontId="3" fillId="0" borderId="11" xfId="0" applyFont="1" applyBorder="1" applyAlignment="1">
      <alignment horizontal="center"/>
    </xf>
    <xf numFmtId="0" fontId="3" fillId="0" borderId="0" xfId="0" applyFont="1" applyAlignment="1">
      <alignment horizontal="center"/>
    </xf>
    <xf numFmtId="0" fontId="3" fillId="0" borderId="10" xfId="0" applyFont="1" applyBorder="1" applyAlignment="1">
      <alignment horizontal="center"/>
    </xf>
    <xf numFmtId="0" fontId="3" fillId="0" borderId="13" xfId="0" applyFont="1" applyBorder="1" applyAlignment="1">
      <alignment horizontal="center" vertical="center" wrapText="1"/>
    </xf>
    <xf numFmtId="0" fontId="3" fillId="0" borderId="10" xfId="0" applyFont="1" applyBorder="1" applyAlignment="1">
      <alignment horizontal="center" vertical="center" wrapText="1"/>
    </xf>
    <xf numFmtId="9" fontId="3" fillId="4" borderId="7" xfId="5" applyFont="1" applyFill="1" applyBorder="1" applyProtection="1">
      <protection locked="0"/>
    </xf>
    <xf numFmtId="44" fontId="3" fillId="3" borderId="7" xfId="0" applyNumberFormat="1" applyFont="1" applyFill="1" applyBorder="1"/>
    <xf numFmtId="164" fontId="3" fillId="0" borderId="0" xfId="0" applyNumberFormat="1" applyFont="1"/>
    <xf numFmtId="44" fontId="4" fillId="3" borderId="2" xfId="1" applyNumberFormat="1" applyFont="1" applyFill="1" applyBorder="1"/>
    <xf numFmtId="0" fontId="3" fillId="4" borderId="7" xfId="0" applyFont="1" applyFill="1" applyBorder="1" applyAlignment="1" applyProtection="1">
      <alignment horizontal="left"/>
      <protection locked="0"/>
    </xf>
    <xf numFmtId="0" fontId="6" fillId="0" borderId="3" xfId="0" applyFont="1" applyBorder="1" applyAlignment="1">
      <alignment horizontal="center"/>
    </xf>
    <xf numFmtId="0" fontId="20" fillId="4" borderId="7" xfId="6" applyFont="1" applyFill="1" applyBorder="1"/>
    <xf numFmtId="8" fontId="20" fillId="4" borderId="7" xfId="6" applyNumberFormat="1" applyFont="1" applyFill="1" applyBorder="1"/>
    <xf numFmtId="7" fontId="3" fillId="4" borderId="12" xfId="5" applyNumberFormat="1" applyFont="1" applyFill="1" applyBorder="1" applyProtection="1">
      <protection locked="0"/>
    </xf>
    <xf numFmtId="10" fontId="3" fillId="4" borderId="7" xfId="5" applyNumberFormat="1" applyFont="1" applyFill="1" applyBorder="1" applyAlignment="1" applyProtection="1">
      <alignment horizontal="right"/>
      <protection locked="0"/>
    </xf>
    <xf numFmtId="8" fontId="3" fillId="4" borderId="7" xfId="5" applyNumberFormat="1" applyFont="1" applyFill="1" applyBorder="1" applyProtection="1">
      <protection locked="0"/>
    </xf>
    <xf numFmtId="7" fontId="3" fillId="4" borderId="7" xfId="1" applyNumberFormat="1" applyFont="1" applyFill="1" applyBorder="1" applyProtection="1">
      <protection locked="0"/>
    </xf>
    <xf numFmtId="8" fontId="6" fillId="3" borderId="12" xfId="0" applyNumberFormat="1" applyFont="1" applyFill="1" applyBorder="1"/>
    <xf numFmtId="0" fontId="3" fillId="4" borderId="7" xfId="0" applyFont="1" applyFill="1" applyBorder="1" applyProtection="1">
      <protection locked="0"/>
    </xf>
    <xf numFmtId="0" fontId="3" fillId="4" borderId="12" xfId="0" applyFont="1" applyFill="1" applyBorder="1" applyAlignment="1" applyProtection="1">
      <alignment horizontal="left"/>
      <protection locked="0"/>
    </xf>
    <xf numFmtId="0" fontId="3" fillId="4" borderId="12" xfId="0" applyFont="1" applyFill="1" applyBorder="1" applyProtection="1">
      <protection locked="0"/>
    </xf>
    <xf numFmtId="8" fontId="3" fillId="4" borderId="7" xfId="2" applyNumberFormat="1" applyFill="1" applyBorder="1" applyProtection="1">
      <protection locked="0"/>
    </xf>
    <xf numFmtId="1" fontId="3" fillId="4" borderId="7" xfId="5" applyNumberFormat="1" applyFont="1" applyFill="1" applyBorder="1" applyAlignment="1" applyProtection="1">
      <alignment horizontal="center"/>
      <protection locked="0"/>
    </xf>
    <xf numFmtId="8" fontId="3" fillId="4" borderId="12" xfId="1" applyNumberFormat="1" applyFill="1" applyBorder="1" applyProtection="1">
      <protection locked="0"/>
    </xf>
    <xf numFmtId="8" fontId="3" fillId="4" borderId="7" xfId="1" applyNumberFormat="1" applyFill="1" applyBorder="1" applyProtection="1">
      <protection locked="0"/>
    </xf>
    <xf numFmtId="8" fontId="6" fillId="3" borderId="7" xfId="0" applyNumberFormat="1" applyFont="1" applyFill="1" applyBorder="1"/>
    <xf numFmtId="0" fontId="3" fillId="4" borderId="7" xfId="9" applyFill="1" applyBorder="1" applyProtection="1">
      <protection locked="0"/>
    </xf>
    <xf numFmtId="44" fontId="0" fillId="0" borderId="0" xfId="0" applyNumberFormat="1"/>
    <xf numFmtId="7" fontId="3" fillId="4" borderId="7" xfId="1" applyNumberFormat="1" applyFill="1" applyBorder="1" applyAlignment="1" applyProtection="1">
      <alignment horizontal="right"/>
      <protection locked="0"/>
    </xf>
    <xf numFmtId="7" fontId="0" fillId="4" borderId="12" xfId="0" applyNumberFormat="1" applyFill="1" applyBorder="1" applyAlignment="1" applyProtection="1">
      <alignment horizontal="right"/>
      <protection locked="0"/>
    </xf>
    <xf numFmtId="7" fontId="0" fillId="4" borderId="7" xfId="0" applyNumberFormat="1" applyFill="1" applyBorder="1" applyAlignment="1" applyProtection="1">
      <alignment horizontal="right"/>
      <protection locked="0"/>
    </xf>
    <xf numFmtId="7" fontId="3" fillId="4" borderId="12" xfId="1" applyNumberFormat="1" applyFill="1" applyBorder="1" applyAlignment="1" applyProtection="1">
      <alignment horizontal="right"/>
      <protection locked="0"/>
    </xf>
    <xf numFmtId="7" fontId="3" fillId="4" borderId="7" xfId="25" applyNumberFormat="1" applyFill="1" applyBorder="1" applyAlignment="1" applyProtection="1">
      <alignment horizontal="right"/>
      <protection locked="0"/>
    </xf>
    <xf numFmtId="8" fontId="0" fillId="4" borderId="12" xfId="0" applyNumberFormat="1" applyFill="1" applyBorder="1" applyAlignment="1" applyProtection="1">
      <alignment horizontal="right"/>
      <protection locked="0"/>
    </xf>
    <xf numFmtId="8" fontId="0" fillId="4" borderId="7" xfId="0" applyNumberFormat="1" applyFill="1" applyBorder="1" applyAlignment="1" applyProtection="1">
      <alignment horizontal="right"/>
      <protection locked="0"/>
    </xf>
    <xf numFmtId="0" fontId="3" fillId="4" borderId="12" xfId="25" applyFill="1" applyBorder="1" applyAlignment="1" applyProtection="1">
      <alignment horizontal="left" vertical="top" wrapText="1"/>
      <protection locked="0"/>
    </xf>
    <xf numFmtId="0" fontId="3" fillId="4" borderId="7" xfId="25" applyFill="1" applyBorder="1" applyAlignment="1" applyProtection="1">
      <alignment horizontal="left" vertical="top"/>
      <protection locked="0"/>
    </xf>
    <xf numFmtId="0" fontId="3" fillId="4" borderId="7" xfId="25" applyFill="1" applyBorder="1" applyAlignment="1" applyProtection="1">
      <alignment horizontal="left" vertical="top" wrapText="1"/>
      <protection locked="0"/>
    </xf>
    <xf numFmtId="0" fontId="6" fillId="0" borderId="0" xfId="0" applyFont="1" applyAlignment="1">
      <alignment horizontal="left" vertical="center" wrapText="1"/>
    </xf>
    <xf numFmtId="0" fontId="8" fillId="0" borderId="0" xfId="0" applyFont="1" applyAlignment="1">
      <alignment horizontal="center"/>
    </xf>
    <xf numFmtId="0" fontId="4" fillId="0" borderId="0" xfId="0" applyFont="1" applyAlignment="1">
      <alignment horizontal="left" vertical="top" wrapText="1"/>
    </xf>
    <xf numFmtId="6" fontId="0" fillId="0" borderId="0" xfId="0" applyNumberFormat="1"/>
    <xf numFmtId="6" fontId="0" fillId="0" borderId="0" xfId="0" applyNumberFormat="1" applyAlignment="1">
      <alignment horizontal="right"/>
    </xf>
    <xf numFmtId="0" fontId="17" fillId="0" borderId="0" xfId="0" applyFont="1" applyAlignment="1">
      <alignment horizontal="center"/>
    </xf>
    <xf numFmtId="43" fontId="6" fillId="0" borderId="0" xfId="0" applyNumberFormat="1" applyFont="1"/>
    <xf numFmtId="8" fontId="6" fillId="0" borderId="0" xfId="0" applyNumberFormat="1" applyFont="1"/>
    <xf numFmtId="10" fontId="3" fillId="0" borderId="0" xfId="5" applyNumberFormat="1" applyFill="1"/>
    <xf numFmtId="0" fontId="3" fillId="4" borderId="7" xfId="9" applyFill="1" applyBorder="1" applyAlignment="1" applyProtection="1">
      <alignment wrapText="1"/>
      <protection locked="0"/>
    </xf>
    <xf numFmtId="0" fontId="4" fillId="4" borderId="7" xfId="0" applyFont="1" applyFill="1" applyBorder="1" applyAlignment="1" applyProtection="1">
      <alignment horizontal="left" vertical="center" wrapText="1"/>
      <protection locked="0"/>
    </xf>
    <xf numFmtId="0" fontId="4" fillId="4" borderId="7" xfId="0" applyFont="1" applyFill="1" applyBorder="1" applyAlignment="1" applyProtection="1">
      <alignment horizontal="left"/>
      <protection locked="0"/>
    </xf>
    <xf numFmtId="0" fontId="4" fillId="4" borderId="12" xfId="0" applyFont="1" applyFill="1" applyBorder="1" applyAlignment="1" applyProtection="1">
      <alignment horizontal="left" vertical="center" wrapText="1"/>
      <protection locked="0"/>
    </xf>
    <xf numFmtId="0" fontId="4" fillId="4" borderId="12" xfId="25" applyFont="1" applyFill="1" applyBorder="1" applyProtection="1">
      <protection locked="0"/>
    </xf>
    <xf numFmtId="0" fontId="4" fillId="4" borderId="7" xfId="25" applyFont="1" applyFill="1" applyBorder="1" applyProtection="1">
      <protection locked="0"/>
    </xf>
    <xf numFmtId="0" fontId="3" fillId="0" borderId="0" xfId="0" applyFont="1" applyAlignment="1">
      <alignment horizontal="left" vertical="center" wrapText="1"/>
    </xf>
    <xf numFmtId="0" fontId="4" fillId="0" borderId="0" xfId="0" applyFont="1" applyAlignment="1">
      <alignment horizontal="left" vertical="center"/>
    </xf>
    <xf numFmtId="43" fontId="4" fillId="0" borderId="0" xfId="1" applyFont="1"/>
    <xf numFmtId="43" fontId="0" fillId="0" borderId="0" xfId="1" applyFont="1" applyAlignment="1">
      <alignment wrapText="1"/>
    </xf>
    <xf numFmtId="0" fontId="4" fillId="4" borderId="0" xfId="0" applyFont="1" applyFill="1" applyAlignment="1" applyProtection="1">
      <alignment vertical="top" wrapText="1"/>
      <protection locked="0"/>
    </xf>
    <xf numFmtId="0" fontId="6" fillId="4" borderId="0" xfId="0" applyFont="1" applyFill="1" applyAlignment="1" applyProtection="1">
      <alignment vertical="top" wrapText="1"/>
      <protection locked="0"/>
    </xf>
    <xf numFmtId="0" fontId="6" fillId="0" borderId="9" xfId="0" applyFont="1" applyBorder="1" applyAlignment="1">
      <alignment horizontal="center" vertical="center"/>
    </xf>
    <xf numFmtId="0" fontId="6" fillId="0" borderId="9" xfId="0" applyFont="1" applyBorder="1" applyAlignment="1">
      <alignment horizontal="center"/>
    </xf>
    <xf numFmtId="0" fontId="0" fillId="0" borderId="9" xfId="0" applyBorder="1" applyAlignment="1">
      <alignment horizontal="center"/>
    </xf>
    <xf numFmtId="0" fontId="3" fillId="0" borderId="9" xfId="0" applyFont="1" applyBorder="1" applyAlignment="1">
      <alignment horizontal="center"/>
    </xf>
    <xf numFmtId="14" fontId="0" fillId="0" borderId="7" xfId="0" applyNumberFormat="1" applyBorder="1" applyAlignment="1">
      <alignment horizontal="center"/>
    </xf>
    <xf numFmtId="0" fontId="3" fillId="0" borderId="16" xfId="0" applyFont="1" applyBorder="1"/>
    <xf numFmtId="43" fontId="0" fillId="0" borderId="6" xfId="1" applyFont="1" applyBorder="1"/>
    <xf numFmtId="10" fontId="0" fillId="0" borderId="6" xfId="0" applyNumberFormat="1" applyBorder="1"/>
    <xf numFmtId="10" fontId="3" fillId="0" borderId="0" xfId="5" applyNumberFormat="1" applyFont="1" applyFill="1" applyBorder="1" applyProtection="1">
      <protection locked="0"/>
    </xf>
    <xf numFmtId="43" fontId="4" fillId="3" borderId="0" xfId="1" applyFont="1" applyFill="1" applyBorder="1"/>
    <xf numFmtId="0" fontId="4" fillId="0" borderId="0" xfId="0" applyFont="1" applyAlignment="1">
      <alignment vertical="center"/>
    </xf>
    <xf numFmtId="0" fontId="4" fillId="36" borderId="0" xfId="0" applyFont="1" applyFill="1" applyAlignment="1">
      <alignment horizontal="center" vertical="top"/>
    </xf>
    <xf numFmtId="0" fontId="6" fillId="36" borderId="0" xfId="0" applyFont="1" applyFill="1" applyAlignment="1">
      <alignment horizontal="left" vertical="top" wrapText="1"/>
    </xf>
    <xf numFmtId="0" fontId="3" fillId="36" borderId="0" xfId="0" applyFont="1" applyFill="1" applyAlignment="1">
      <alignment vertical="top"/>
    </xf>
    <xf numFmtId="0" fontId="6" fillId="36" borderId="0" xfId="0" applyFont="1" applyFill="1" applyAlignment="1">
      <alignment vertical="top"/>
    </xf>
    <xf numFmtId="0" fontId="20" fillId="4" borderId="7" xfId="6" applyFont="1" applyFill="1" applyBorder="1" applyProtection="1">
      <protection locked="0"/>
    </xf>
    <xf numFmtId="0" fontId="23" fillId="4" borderId="7" xfId="7" applyFont="1" applyFill="1" applyBorder="1" applyAlignment="1">
      <alignment horizontal="left" vertical="top"/>
    </xf>
    <xf numFmtId="167" fontId="23" fillId="4" borderId="7" xfId="2" applyNumberFormat="1" applyFont="1" applyFill="1" applyBorder="1" applyAlignment="1">
      <alignment horizontal="right" vertical="top"/>
    </xf>
    <xf numFmtId="43" fontId="0" fillId="37" borderId="7" xfId="0" applyNumberFormat="1" applyFill="1" applyBorder="1"/>
    <xf numFmtId="10" fontId="3" fillId="3" borderId="7" xfId="1" applyNumberFormat="1" applyFont="1" applyFill="1" applyBorder="1"/>
    <xf numFmtId="14" fontId="3" fillId="0" borderId="7" xfId="0" applyNumberFormat="1" applyFont="1" applyBorder="1" applyAlignment="1">
      <alignment horizontal="center"/>
    </xf>
    <xf numFmtId="0" fontId="15" fillId="0" borderId="0" xfId="0" applyFont="1"/>
    <xf numFmtId="0" fontId="8" fillId="0" borderId="0" xfId="0" applyFont="1"/>
    <xf numFmtId="43" fontId="3" fillId="4" borderId="7" xfId="1" applyFont="1" applyFill="1" applyBorder="1" applyProtection="1">
      <protection locked="0"/>
    </xf>
    <xf numFmtId="44" fontId="4" fillId="3" borderId="1" xfId="2" applyFont="1" applyFill="1" applyBorder="1"/>
    <xf numFmtId="0" fontId="4" fillId="0" borderId="0" xfId="0" applyFont="1" applyAlignment="1">
      <alignment vertical="center" wrapText="1"/>
    </xf>
    <xf numFmtId="0" fontId="20" fillId="4" borderId="7" xfId="6" applyFont="1" applyFill="1" applyBorder="1" applyAlignment="1">
      <alignment horizontal="center"/>
    </xf>
    <xf numFmtId="0" fontId="0" fillId="0" borderId="0" xfId="0" applyProtection="1">
      <protection hidden="1"/>
    </xf>
    <xf numFmtId="0" fontId="0" fillId="0" borderId="27" xfId="0" applyBorder="1" applyAlignment="1" applyProtection="1">
      <alignment horizontal="left"/>
      <protection hidden="1"/>
    </xf>
    <xf numFmtId="43" fontId="0" fillId="0" borderId="31" xfId="1" applyFont="1" applyBorder="1" applyAlignment="1" applyProtection="1">
      <alignment horizontal="left"/>
      <protection hidden="1"/>
    </xf>
    <xf numFmtId="43" fontId="0" fillId="0" borderId="32" xfId="1" applyFont="1" applyBorder="1" applyProtection="1">
      <protection hidden="1"/>
    </xf>
    <xf numFmtId="43" fontId="0" fillId="0" borderId="31" xfId="1" applyFont="1" applyBorder="1" applyProtection="1">
      <protection hidden="1"/>
    </xf>
    <xf numFmtId="43" fontId="0" fillId="0" borderId="34" xfId="1" applyFont="1" applyBorder="1" applyProtection="1">
      <protection hidden="1"/>
    </xf>
    <xf numFmtId="43" fontId="0" fillId="0" borderId="36" xfId="1" applyFont="1" applyBorder="1" applyProtection="1">
      <protection hidden="1"/>
    </xf>
    <xf numFmtId="43" fontId="0" fillId="0" borderId="0" xfId="0" applyNumberFormat="1" applyProtection="1">
      <protection hidden="1"/>
    </xf>
    <xf numFmtId="43" fontId="0" fillId="0" borderId="0" xfId="1" applyFont="1" applyProtection="1">
      <protection hidden="1"/>
    </xf>
    <xf numFmtId="43" fontId="4" fillId="0" borderId="0" xfId="0" applyNumberFormat="1" applyFont="1" applyProtection="1">
      <protection hidden="1"/>
    </xf>
    <xf numFmtId="0" fontId="4" fillId="0" borderId="0" xfId="0" applyFont="1" applyProtection="1">
      <protection hidden="1"/>
    </xf>
    <xf numFmtId="170" fontId="0" fillId="0" borderId="0" xfId="1" applyNumberFormat="1" applyFont="1"/>
    <xf numFmtId="169" fontId="0" fillId="0" borderId="0" xfId="0" applyNumberFormat="1" applyProtection="1">
      <protection hidden="1"/>
    </xf>
    <xf numFmtId="169" fontId="0" fillId="0" borderId="29" xfId="1" applyNumberFormat="1" applyFont="1" applyBorder="1" applyProtection="1">
      <protection hidden="1"/>
    </xf>
    <xf numFmtId="0" fontId="5" fillId="0" borderId="0" xfId="0" applyFont="1" applyAlignment="1" applyProtection="1">
      <alignment horizontal="center" vertical="center"/>
      <protection hidden="1"/>
    </xf>
    <xf numFmtId="43" fontId="0" fillId="0" borderId="0" xfId="1" applyFont="1" applyFill="1" applyProtection="1">
      <protection hidden="1"/>
    </xf>
    <xf numFmtId="0" fontId="0" fillId="0" borderId="0" xfId="0" applyAlignment="1" applyProtection="1">
      <alignment wrapText="1"/>
      <protection hidden="1"/>
    </xf>
    <xf numFmtId="43" fontId="4" fillId="0" borderId="0" xfId="1" applyFont="1" applyProtection="1">
      <protection hidden="1"/>
    </xf>
    <xf numFmtId="44" fontId="4" fillId="0" borderId="0" xfId="0" applyNumberFormat="1" applyFont="1"/>
    <xf numFmtId="0" fontId="0" fillId="4" borderId="0" xfId="0" applyFill="1" applyAlignment="1" applyProtection="1">
      <alignment horizontal="left" vertical="top" wrapText="1"/>
      <protection locked="0"/>
    </xf>
    <xf numFmtId="0" fontId="6" fillId="0" borderId="0" xfId="0" applyFont="1" applyAlignment="1">
      <alignment horizontal="left" vertical="top" wrapText="1"/>
    </xf>
    <xf numFmtId="0" fontId="0" fillId="0" borderId="3" xfId="0" applyBorder="1" applyAlignment="1">
      <alignment horizontal="center"/>
    </xf>
    <xf numFmtId="0" fontId="0" fillId="0" borderId="3" xfId="0" applyBorder="1"/>
    <xf numFmtId="0" fontId="0" fillId="0" borderId="1" xfId="0" applyBorder="1" applyAlignment="1">
      <alignment horizontal="center" vertical="center" wrapText="1"/>
    </xf>
    <xf numFmtId="0" fontId="0" fillId="0" borderId="1" xfId="0" applyBorder="1"/>
    <xf numFmtId="0" fontId="4" fillId="0" borderId="0" xfId="0" applyFont="1" applyAlignment="1">
      <alignment horizontal="left" wrapText="1"/>
    </xf>
    <xf numFmtId="0" fontId="4" fillId="0" borderId="0" xfId="0" applyFont="1" applyAlignment="1">
      <alignment horizontal="left"/>
    </xf>
    <xf numFmtId="0" fontId="4" fillId="3" borderId="0" xfId="0" applyFont="1" applyFill="1" applyAlignment="1">
      <alignment horizontal="left" wrapText="1"/>
    </xf>
    <xf numFmtId="10" fontId="18" fillId="3" borderId="1" xfId="5" applyNumberFormat="1" applyFont="1" applyFill="1" applyBorder="1" applyAlignment="1">
      <alignment horizontal="center"/>
    </xf>
    <xf numFmtId="0" fontId="4" fillId="0" borderId="0" xfId="0" applyFont="1" applyAlignment="1">
      <alignment horizontal="left" vertical="top" wrapText="1"/>
    </xf>
    <xf numFmtId="0" fontId="4" fillId="3" borderId="27" xfId="0" applyFont="1" applyFill="1" applyBorder="1" applyAlignment="1">
      <alignment horizontal="center" wrapText="1"/>
    </xf>
    <xf numFmtId="0" fontId="4" fillId="3" borderId="28" xfId="0" applyFont="1" applyFill="1" applyBorder="1" applyAlignment="1">
      <alignment horizontal="center" wrapText="1"/>
    </xf>
    <xf numFmtId="0" fontId="4" fillId="3" borderId="29" xfId="0" applyFont="1" applyFill="1" applyBorder="1" applyAlignment="1">
      <alignment horizontal="center" wrapText="1"/>
    </xf>
    <xf numFmtId="0" fontId="4" fillId="3" borderId="31" xfId="0" applyFont="1" applyFill="1" applyBorder="1" applyAlignment="1">
      <alignment horizontal="center" wrapText="1"/>
    </xf>
    <xf numFmtId="0" fontId="4" fillId="3" borderId="0" xfId="0" applyFont="1" applyFill="1" applyAlignment="1">
      <alignment horizontal="center" wrapText="1"/>
    </xf>
    <xf numFmtId="0" fontId="4" fillId="3" borderId="32" xfId="0" applyFont="1" applyFill="1" applyBorder="1" applyAlignment="1">
      <alignment horizontal="center" wrapText="1"/>
    </xf>
    <xf numFmtId="0" fontId="4" fillId="3" borderId="34" xfId="0" applyFont="1" applyFill="1" applyBorder="1" applyAlignment="1">
      <alignment horizontal="center" wrapText="1"/>
    </xf>
    <xf numFmtId="0" fontId="4" fillId="3" borderId="35" xfId="0" applyFont="1" applyFill="1" applyBorder="1" applyAlignment="1">
      <alignment horizontal="center" wrapText="1"/>
    </xf>
    <xf numFmtId="0" fontId="4" fillId="3" borderId="36" xfId="0" applyFont="1" applyFill="1" applyBorder="1" applyAlignment="1">
      <alignment horizontal="center" wrapText="1"/>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11" fillId="2" borderId="0" xfId="0" applyFont="1" applyFill="1" applyAlignment="1" applyProtection="1">
      <alignment horizontal="center"/>
      <protection locked="0"/>
    </xf>
    <xf numFmtId="0" fontId="20" fillId="4" borderId="0" xfId="6" applyFont="1" applyFill="1" applyAlignment="1" applyProtection="1">
      <alignment horizontal="center"/>
      <protection locked="0"/>
    </xf>
    <xf numFmtId="0" fontId="6" fillId="0" borderId="0" xfId="0" applyFont="1" applyAlignment="1">
      <alignment horizontal="left" vertical="top"/>
    </xf>
    <xf numFmtId="0" fontId="8" fillId="0" borderId="0" xfId="0" applyFont="1" applyAlignment="1">
      <alignment horizontal="center"/>
    </xf>
    <xf numFmtId="0" fontId="6" fillId="36" borderId="0" xfId="0" applyFont="1" applyFill="1" applyAlignment="1">
      <alignment horizontal="left" vertical="top"/>
    </xf>
    <xf numFmtId="0" fontId="6" fillId="4" borderId="0" xfId="0" applyFont="1" applyFill="1" applyAlignment="1" applyProtection="1">
      <alignment horizontal="center" vertical="top" wrapText="1"/>
      <protection locked="0"/>
    </xf>
    <xf numFmtId="0" fontId="3" fillId="0" borderId="0" xfId="0" applyFont="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4" fillId="0" borderId="0" xfId="0" applyFont="1" applyAlignment="1">
      <alignment horizontal="left" vertical="center"/>
    </xf>
    <xf numFmtId="0" fontId="3" fillId="0" borderId="16" xfId="0" applyFont="1" applyBorder="1" applyAlignment="1">
      <alignment horizontal="center"/>
    </xf>
    <xf numFmtId="0" fontId="3" fillId="0" borderId="6" xfId="0" applyFont="1" applyBorder="1" applyAlignment="1">
      <alignment horizontal="center"/>
    </xf>
    <xf numFmtId="0" fontId="3" fillId="0" borderId="17" xfId="0" applyFont="1" applyBorder="1" applyAlignment="1">
      <alignment horizontal="center"/>
    </xf>
    <xf numFmtId="0" fontId="3" fillId="4" borderId="0" xfId="0" applyFont="1" applyFill="1" applyAlignment="1" applyProtection="1">
      <alignment horizontal="left" vertical="top" wrapText="1"/>
      <protection locked="0"/>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6" fillId="0" borderId="0" xfId="0" applyFont="1" applyAlignment="1">
      <alignment horizontal="right"/>
    </xf>
    <xf numFmtId="0" fontId="3" fillId="0" borderId="0" xfId="0" applyFont="1" applyAlignment="1">
      <alignment horizontal="right"/>
    </xf>
    <xf numFmtId="0" fontId="7" fillId="36" borderId="0" xfId="0" applyFont="1" applyFill="1" applyAlignment="1">
      <alignment horizontal="left" vertical="top" wrapText="1"/>
    </xf>
    <xf numFmtId="0" fontId="7" fillId="36" borderId="0" xfId="0" applyFont="1" applyFill="1" applyAlignment="1">
      <alignment horizontal="left"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6" fillId="0" borderId="3" xfId="0" applyFont="1" applyBorder="1" applyAlignment="1">
      <alignment horizontal="center" vertical="center"/>
    </xf>
    <xf numFmtId="0" fontId="4" fillId="0" borderId="0" xfId="0" quotePrefix="1" applyFont="1" applyAlignment="1">
      <alignment horizontal="center" vertical="center"/>
    </xf>
    <xf numFmtId="0" fontId="0" fillId="0" borderId="0" xfId="0" applyAlignment="1">
      <alignment horizontal="center" vertical="center"/>
    </xf>
    <xf numFmtId="0" fontId="6" fillId="0" borderId="1" xfId="0" applyFont="1" applyBorder="1" applyAlignment="1">
      <alignment horizontal="center" vertical="center" wrapText="1"/>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top" wrapText="1"/>
    </xf>
    <xf numFmtId="0" fontId="4" fillId="0" borderId="0" xfId="0" applyFont="1" applyAlignment="1">
      <alignment vertical="top" wrapText="1"/>
    </xf>
    <xf numFmtId="0" fontId="3" fillId="0" borderId="0" xfId="0" applyFont="1" applyAlignment="1">
      <alignment horizontal="left" vertical="top" wrapText="1"/>
    </xf>
    <xf numFmtId="0" fontId="0" fillId="0" borderId="0" xfId="0" applyAlignment="1">
      <alignment vertical="top" wrapText="1"/>
    </xf>
    <xf numFmtId="0" fontId="6" fillId="0" borderId="0" xfId="0" quotePrefix="1" applyFont="1" applyAlignment="1">
      <alignment horizontal="left" vertical="center" wrapText="1"/>
    </xf>
    <xf numFmtId="0" fontId="0" fillId="0" borderId="0" xfId="0" applyAlignment="1">
      <alignment vertical="center" wrapText="1"/>
    </xf>
    <xf numFmtId="0" fontId="3" fillId="4" borderId="0" xfId="3" applyFill="1" applyAlignment="1" applyProtection="1">
      <alignment horizontal="left" vertical="top" wrapText="1"/>
      <protection locked="0"/>
    </xf>
    <xf numFmtId="44" fontId="4" fillId="3" borderId="30" xfId="2" applyFont="1" applyFill="1" applyBorder="1" applyAlignment="1">
      <alignment wrapText="1"/>
    </xf>
    <xf numFmtId="0" fontId="0" fillId="0" borderId="33" xfId="0" applyBorder="1" applyAlignment="1">
      <alignment wrapText="1"/>
    </xf>
    <xf numFmtId="0" fontId="0" fillId="0" borderId="37" xfId="0" applyBorder="1" applyAlignment="1">
      <alignment wrapText="1"/>
    </xf>
  </cellXfs>
  <cellStyles count="235">
    <cellStyle name="20% - Accent1 2" xfId="26" xr:uid="{00000000-0005-0000-0000-000000000000}"/>
    <cellStyle name="20% - Accent1 2 2" xfId="27" xr:uid="{00000000-0005-0000-0000-000001000000}"/>
    <cellStyle name="20% - Accent1 3" xfId="28" xr:uid="{00000000-0005-0000-0000-000002000000}"/>
    <cellStyle name="20% - Accent2 2" xfId="29" xr:uid="{00000000-0005-0000-0000-000003000000}"/>
    <cellStyle name="20% - Accent2 2 2" xfId="30" xr:uid="{00000000-0005-0000-0000-000004000000}"/>
    <cellStyle name="20% - Accent2 3" xfId="31" xr:uid="{00000000-0005-0000-0000-000005000000}"/>
    <cellStyle name="20% - Accent3 2" xfId="32" xr:uid="{00000000-0005-0000-0000-000006000000}"/>
    <cellStyle name="20% - Accent3 2 2" xfId="33" xr:uid="{00000000-0005-0000-0000-000007000000}"/>
    <cellStyle name="20% - Accent3 3" xfId="34" xr:uid="{00000000-0005-0000-0000-000008000000}"/>
    <cellStyle name="20% - Accent4 2" xfId="35" xr:uid="{00000000-0005-0000-0000-000009000000}"/>
    <cellStyle name="20% - Accent4 2 2" xfId="36" xr:uid="{00000000-0005-0000-0000-00000A000000}"/>
    <cellStyle name="20% - Accent4 3" xfId="37" xr:uid="{00000000-0005-0000-0000-00000B000000}"/>
    <cellStyle name="20% - Accent5 2" xfId="38" xr:uid="{00000000-0005-0000-0000-00000C000000}"/>
    <cellStyle name="20% - Accent5 2 2" xfId="39" xr:uid="{00000000-0005-0000-0000-00000D000000}"/>
    <cellStyle name="20% - Accent5 3" xfId="40" xr:uid="{00000000-0005-0000-0000-00000E000000}"/>
    <cellStyle name="20% - Accent6 2" xfId="41" xr:uid="{00000000-0005-0000-0000-00000F000000}"/>
    <cellStyle name="20% - Accent6 2 2" xfId="42" xr:uid="{00000000-0005-0000-0000-000010000000}"/>
    <cellStyle name="20% - Accent6 3" xfId="43" xr:uid="{00000000-0005-0000-0000-000011000000}"/>
    <cellStyle name="40% - Accent1 2" xfId="44" xr:uid="{00000000-0005-0000-0000-000012000000}"/>
    <cellStyle name="40% - Accent1 2 2" xfId="45" xr:uid="{00000000-0005-0000-0000-000013000000}"/>
    <cellStyle name="40% - Accent1 3" xfId="46" xr:uid="{00000000-0005-0000-0000-000014000000}"/>
    <cellStyle name="40% - Accent2 2" xfId="47" xr:uid="{00000000-0005-0000-0000-000015000000}"/>
    <cellStyle name="40% - Accent2 2 2" xfId="48" xr:uid="{00000000-0005-0000-0000-000016000000}"/>
    <cellStyle name="40% - Accent2 3" xfId="49" xr:uid="{00000000-0005-0000-0000-000017000000}"/>
    <cellStyle name="40% - Accent3 2" xfId="50" xr:uid="{00000000-0005-0000-0000-000018000000}"/>
    <cellStyle name="40% - Accent3 2 2" xfId="51" xr:uid="{00000000-0005-0000-0000-000019000000}"/>
    <cellStyle name="40% - Accent3 3" xfId="52" xr:uid="{00000000-0005-0000-0000-00001A000000}"/>
    <cellStyle name="40% - Accent4 2" xfId="53" xr:uid="{00000000-0005-0000-0000-00001B000000}"/>
    <cellStyle name="40% - Accent4 2 2" xfId="54" xr:uid="{00000000-0005-0000-0000-00001C000000}"/>
    <cellStyle name="40% - Accent4 3" xfId="55" xr:uid="{00000000-0005-0000-0000-00001D000000}"/>
    <cellStyle name="40% - Accent5 2" xfId="56" xr:uid="{00000000-0005-0000-0000-00001E000000}"/>
    <cellStyle name="40% - Accent5 2 2" xfId="57" xr:uid="{00000000-0005-0000-0000-00001F000000}"/>
    <cellStyle name="40% - Accent5 3" xfId="58" xr:uid="{00000000-0005-0000-0000-000020000000}"/>
    <cellStyle name="40% - Accent6 2" xfId="59" xr:uid="{00000000-0005-0000-0000-000021000000}"/>
    <cellStyle name="40% - Accent6 2 2" xfId="60" xr:uid="{00000000-0005-0000-0000-000022000000}"/>
    <cellStyle name="40% - Accent6 3" xfId="61" xr:uid="{00000000-0005-0000-0000-000023000000}"/>
    <cellStyle name="60% - Accent1 2" xfId="62" xr:uid="{00000000-0005-0000-0000-000024000000}"/>
    <cellStyle name="60% - Accent1 2 2" xfId="63" xr:uid="{00000000-0005-0000-0000-000025000000}"/>
    <cellStyle name="60% - Accent1 3" xfId="64" xr:uid="{00000000-0005-0000-0000-000026000000}"/>
    <cellStyle name="60% - Accent2 2" xfId="65" xr:uid="{00000000-0005-0000-0000-000027000000}"/>
    <cellStyle name="60% - Accent2 2 2" xfId="66" xr:uid="{00000000-0005-0000-0000-000028000000}"/>
    <cellStyle name="60% - Accent2 3" xfId="67" xr:uid="{00000000-0005-0000-0000-000029000000}"/>
    <cellStyle name="60% - Accent3 2" xfId="68" xr:uid="{00000000-0005-0000-0000-00002A000000}"/>
    <cellStyle name="60% - Accent3 2 2" xfId="69" xr:uid="{00000000-0005-0000-0000-00002B000000}"/>
    <cellStyle name="60% - Accent3 3" xfId="70" xr:uid="{00000000-0005-0000-0000-00002C000000}"/>
    <cellStyle name="60% - Accent4 2" xfId="71" xr:uid="{00000000-0005-0000-0000-00002D000000}"/>
    <cellStyle name="60% - Accent4 2 2" xfId="72" xr:uid="{00000000-0005-0000-0000-00002E000000}"/>
    <cellStyle name="60% - Accent4 3" xfId="73" xr:uid="{00000000-0005-0000-0000-00002F000000}"/>
    <cellStyle name="60% - Accent5 2" xfId="74" xr:uid="{00000000-0005-0000-0000-000030000000}"/>
    <cellStyle name="60% - Accent5 2 2" xfId="75" xr:uid="{00000000-0005-0000-0000-000031000000}"/>
    <cellStyle name="60% - Accent5 3" xfId="76" xr:uid="{00000000-0005-0000-0000-000032000000}"/>
    <cellStyle name="60% - Accent6 2" xfId="77" xr:uid="{00000000-0005-0000-0000-000033000000}"/>
    <cellStyle name="60% - Accent6 2 2" xfId="78" xr:uid="{00000000-0005-0000-0000-000034000000}"/>
    <cellStyle name="60% - Accent6 3" xfId="79" xr:uid="{00000000-0005-0000-0000-000035000000}"/>
    <cellStyle name="Accent1 2" xfId="80" xr:uid="{00000000-0005-0000-0000-000036000000}"/>
    <cellStyle name="Accent1 2 2" xfId="81" xr:uid="{00000000-0005-0000-0000-000037000000}"/>
    <cellStyle name="Accent1 3" xfId="82" xr:uid="{00000000-0005-0000-0000-000038000000}"/>
    <cellStyle name="Accent2 2" xfId="83" xr:uid="{00000000-0005-0000-0000-000039000000}"/>
    <cellStyle name="Accent2 2 2" xfId="84" xr:uid="{00000000-0005-0000-0000-00003A000000}"/>
    <cellStyle name="Accent2 3" xfId="85" xr:uid="{00000000-0005-0000-0000-00003B000000}"/>
    <cellStyle name="Accent3 2" xfId="86" xr:uid="{00000000-0005-0000-0000-00003C000000}"/>
    <cellStyle name="Accent3 2 2" xfId="87" xr:uid="{00000000-0005-0000-0000-00003D000000}"/>
    <cellStyle name="Accent3 3" xfId="88" xr:uid="{00000000-0005-0000-0000-00003E000000}"/>
    <cellStyle name="Accent4 2" xfId="89" xr:uid="{00000000-0005-0000-0000-00003F000000}"/>
    <cellStyle name="Accent4 2 2" xfId="90" xr:uid="{00000000-0005-0000-0000-000040000000}"/>
    <cellStyle name="Accent4 3" xfId="91" xr:uid="{00000000-0005-0000-0000-000041000000}"/>
    <cellStyle name="Accent5 2" xfId="92" xr:uid="{00000000-0005-0000-0000-000042000000}"/>
    <cellStyle name="Accent5 2 2" xfId="93" xr:uid="{00000000-0005-0000-0000-000043000000}"/>
    <cellStyle name="Accent5 3" xfId="94" xr:uid="{00000000-0005-0000-0000-000044000000}"/>
    <cellStyle name="Accent6 2" xfId="95" xr:uid="{00000000-0005-0000-0000-000045000000}"/>
    <cellStyle name="Accent6 2 2" xfId="96" xr:uid="{00000000-0005-0000-0000-000046000000}"/>
    <cellStyle name="Accent6 3" xfId="97" xr:uid="{00000000-0005-0000-0000-000047000000}"/>
    <cellStyle name="Bad 2" xfId="98" xr:uid="{00000000-0005-0000-0000-000048000000}"/>
    <cellStyle name="Bad 2 2" xfId="99" xr:uid="{00000000-0005-0000-0000-000049000000}"/>
    <cellStyle name="Bad 3" xfId="100" xr:uid="{00000000-0005-0000-0000-00004A000000}"/>
    <cellStyle name="Calculation 2" xfId="101" xr:uid="{00000000-0005-0000-0000-00004B000000}"/>
    <cellStyle name="Calculation 2 2" xfId="102" xr:uid="{00000000-0005-0000-0000-00004C000000}"/>
    <cellStyle name="Calculation 3" xfId="103" xr:uid="{00000000-0005-0000-0000-00004D000000}"/>
    <cellStyle name="Check Cell 2" xfId="104" xr:uid="{00000000-0005-0000-0000-00004E000000}"/>
    <cellStyle name="Check Cell 2 2" xfId="105" xr:uid="{00000000-0005-0000-0000-00004F000000}"/>
    <cellStyle name="Check Cell 3" xfId="106" xr:uid="{00000000-0005-0000-0000-000050000000}"/>
    <cellStyle name="Comma" xfId="1" builtinId="3"/>
    <cellStyle name="Comma [0] 2" xfId="107" xr:uid="{00000000-0005-0000-0000-000052000000}"/>
    <cellStyle name="Comma [0] 3" xfId="108" xr:uid="{00000000-0005-0000-0000-000053000000}"/>
    <cellStyle name="Comma 10" xfId="109" xr:uid="{00000000-0005-0000-0000-000054000000}"/>
    <cellStyle name="Comma 11" xfId="110" xr:uid="{00000000-0005-0000-0000-000055000000}"/>
    <cellStyle name="Comma 12" xfId="111" xr:uid="{00000000-0005-0000-0000-000056000000}"/>
    <cellStyle name="Comma 13" xfId="112" xr:uid="{00000000-0005-0000-0000-000057000000}"/>
    <cellStyle name="Comma 14" xfId="113" xr:uid="{00000000-0005-0000-0000-000058000000}"/>
    <cellStyle name="Comma 15" xfId="114" xr:uid="{00000000-0005-0000-0000-000059000000}"/>
    <cellStyle name="Comma 2" xfId="10" xr:uid="{00000000-0005-0000-0000-00005A000000}"/>
    <cellStyle name="Comma 2 2" xfId="115" xr:uid="{00000000-0005-0000-0000-00005B000000}"/>
    <cellStyle name="Comma 2 3" xfId="229" xr:uid="{00000000-0005-0000-0000-00005C000000}"/>
    <cellStyle name="Comma 3" xfId="116" xr:uid="{00000000-0005-0000-0000-00005D000000}"/>
    <cellStyle name="Comma 3 2" xfId="117" xr:uid="{00000000-0005-0000-0000-00005E000000}"/>
    <cellStyle name="Comma 3 3" xfId="118" xr:uid="{00000000-0005-0000-0000-00005F000000}"/>
    <cellStyle name="Comma 4" xfId="119" xr:uid="{00000000-0005-0000-0000-000060000000}"/>
    <cellStyle name="Comma 5" xfId="120" xr:uid="{00000000-0005-0000-0000-000061000000}"/>
    <cellStyle name="Comma 6" xfId="121" xr:uid="{00000000-0005-0000-0000-000062000000}"/>
    <cellStyle name="Comma 7" xfId="122" xr:uid="{00000000-0005-0000-0000-000063000000}"/>
    <cellStyle name="Comma 8" xfId="123" xr:uid="{00000000-0005-0000-0000-000064000000}"/>
    <cellStyle name="Comma 9" xfId="124" xr:uid="{00000000-0005-0000-0000-000065000000}"/>
    <cellStyle name="Currency" xfId="2" builtinId="4"/>
    <cellStyle name="Currency [0] 2" xfId="125" xr:uid="{00000000-0005-0000-0000-000067000000}"/>
    <cellStyle name="Currency [0] 3" xfId="126" xr:uid="{00000000-0005-0000-0000-000068000000}"/>
    <cellStyle name="Currency 10" xfId="127" xr:uid="{00000000-0005-0000-0000-000069000000}"/>
    <cellStyle name="Currency 11" xfId="128" xr:uid="{00000000-0005-0000-0000-00006A000000}"/>
    <cellStyle name="Currency 12" xfId="129" xr:uid="{00000000-0005-0000-0000-00006B000000}"/>
    <cellStyle name="Currency 13" xfId="130" xr:uid="{00000000-0005-0000-0000-00006C000000}"/>
    <cellStyle name="Currency 14" xfId="131" xr:uid="{00000000-0005-0000-0000-00006D000000}"/>
    <cellStyle name="Currency 15" xfId="132" xr:uid="{00000000-0005-0000-0000-00006E000000}"/>
    <cellStyle name="Currency 16" xfId="22" xr:uid="{00000000-0005-0000-0000-00006F000000}"/>
    <cellStyle name="Currency 2" xfId="12" xr:uid="{00000000-0005-0000-0000-000070000000}"/>
    <cellStyle name="Currency 2 2" xfId="134" xr:uid="{00000000-0005-0000-0000-000071000000}"/>
    <cellStyle name="Currency 2 3" xfId="133" xr:uid="{00000000-0005-0000-0000-000072000000}"/>
    <cellStyle name="Currency 3" xfId="135" xr:uid="{00000000-0005-0000-0000-000073000000}"/>
    <cellStyle name="Currency 4" xfId="136" xr:uid="{00000000-0005-0000-0000-000074000000}"/>
    <cellStyle name="Currency 4 2" xfId="137" xr:uid="{00000000-0005-0000-0000-000075000000}"/>
    <cellStyle name="Currency 5" xfId="138" xr:uid="{00000000-0005-0000-0000-000076000000}"/>
    <cellStyle name="Currency 6" xfId="139" xr:uid="{00000000-0005-0000-0000-000077000000}"/>
    <cellStyle name="Currency 7" xfId="140" xr:uid="{00000000-0005-0000-0000-000078000000}"/>
    <cellStyle name="Currency 8" xfId="141" xr:uid="{00000000-0005-0000-0000-000079000000}"/>
    <cellStyle name="Currency 9" xfId="142" xr:uid="{00000000-0005-0000-0000-00007A000000}"/>
    <cellStyle name="Explanatory Text 2" xfId="143" xr:uid="{00000000-0005-0000-0000-00007B000000}"/>
    <cellStyle name="Explanatory Text 2 2" xfId="144" xr:uid="{00000000-0005-0000-0000-00007C000000}"/>
    <cellStyle name="Explanatory Text 3" xfId="145" xr:uid="{00000000-0005-0000-0000-00007D000000}"/>
    <cellStyle name="Good 2" xfId="146" xr:uid="{00000000-0005-0000-0000-00007E000000}"/>
    <cellStyle name="Good 2 2" xfId="147" xr:uid="{00000000-0005-0000-0000-00007F000000}"/>
    <cellStyle name="Good 3" xfId="148" xr:uid="{00000000-0005-0000-0000-000080000000}"/>
    <cellStyle name="Heading 1 2" xfId="149" xr:uid="{00000000-0005-0000-0000-000081000000}"/>
    <cellStyle name="Heading 1 2 2" xfId="150" xr:uid="{00000000-0005-0000-0000-000082000000}"/>
    <cellStyle name="Heading 1 3" xfId="151" xr:uid="{00000000-0005-0000-0000-000083000000}"/>
    <cellStyle name="Heading 2 2" xfId="152" xr:uid="{00000000-0005-0000-0000-000084000000}"/>
    <cellStyle name="Heading 2 2 2" xfId="153" xr:uid="{00000000-0005-0000-0000-000085000000}"/>
    <cellStyle name="Heading 2 3" xfId="154" xr:uid="{00000000-0005-0000-0000-000086000000}"/>
    <cellStyle name="Heading 3 2" xfId="155" xr:uid="{00000000-0005-0000-0000-000087000000}"/>
    <cellStyle name="Heading 3 2 2" xfId="156" xr:uid="{00000000-0005-0000-0000-000088000000}"/>
    <cellStyle name="Heading 3 3" xfId="157" xr:uid="{00000000-0005-0000-0000-000089000000}"/>
    <cellStyle name="Heading 4 2" xfId="158" xr:uid="{00000000-0005-0000-0000-00008A000000}"/>
    <cellStyle name="Heading 4 2 2" xfId="159" xr:uid="{00000000-0005-0000-0000-00008B000000}"/>
    <cellStyle name="Heading 4 3" xfId="160" xr:uid="{00000000-0005-0000-0000-00008C000000}"/>
    <cellStyle name="Input 2" xfId="161" xr:uid="{00000000-0005-0000-0000-00008D000000}"/>
    <cellStyle name="Input 2 2" xfId="162" xr:uid="{00000000-0005-0000-0000-00008E000000}"/>
    <cellStyle name="Input 3" xfId="163" xr:uid="{00000000-0005-0000-0000-00008F000000}"/>
    <cellStyle name="Linked Cell 2" xfId="164" xr:uid="{00000000-0005-0000-0000-000090000000}"/>
    <cellStyle name="Linked Cell 2 2" xfId="165" xr:uid="{00000000-0005-0000-0000-000091000000}"/>
    <cellStyle name="Linked Cell 3" xfId="166" xr:uid="{00000000-0005-0000-0000-000092000000}"/>
    <cellStyle name="Neutral 2" xfId="167" xr:uid="{00000000-0005-0000-0000-000093000000}"/>
    <cellStyle name="Neutral 2 2" xfId="168" xr:uid="{00000000-0005-0000-0000-000094000000}"/>
    <cellStyle name="Neutral 3" xfId="169" xr:uid="{00000000-0005-0000-0000-000095000000}"/>
    <cellStyle name="Normal" xfId="0" builtinId="0"/>
    <cellStyle name="Normal 10" xfId="170" xr:uid="{00000000-0005-0000-0000-000097000000}"/>
    <cellStyle name="Normal 10 2" xfId="171" xr:uid="{00000000-0005-0000-0000-000098000000}"/>
    <cellStyle name="Normal 11" xfId="172" xr:uid="{00000000-0005-0000-0000-000099000000}"/>
    <cellStyle name="Normal 12" xfId="173" xr:uid="{00000000-0005-0000-0000-00009A000000}"/>
    <cellStyle name="Normal 13" xfId="174" xr:uid="{00000000-0005-0000-0000-00009B000000}"/>
    <cellStyle name="Normal 14" xfId="175" xr:uid="{00000000-0005-0000-0000-00009C000000}"/>
    <cellStyle name="Normal 15" xfId="176" xr:uid="{00000000-0005-0000-0000-00009D000000}"/>
    <cellStyle name="Normal 16" xfId="24" xr:uid="{00000000-0005-0000-0000-00009E000000}"/>
    <cellStyle name="Normal 17" xfId="21" xr:uid="{00000000-0005-0000-0000-00009F000000}"/>
    <cellStyle name="Normal 17 2" xfId="228" xr:uid="{00000000-0005-0000-0000-0000A0000000}"/>
    <cellStyle name="Normal 17 3" xfId="25" xr:uid="{00000000-0005-0000-0000-0000A1000000}"/>
    <cellStyle name="Normal 18" xfId="227" xr:uid="{00000000-0005-0000-0000-0000A2000000}"/>
    <cellStyle name="Normal 19" xfId="23" xr:uid="{00000000-0005-0000-0000-0000A3000000}"/>
    <cellStyle name="Normal 2" xfId="8" xr:uid="{00000000-0005-0000-0000-0000A4000000}"/>
    <cellStyle name="Normal 2 2" xfId="17" xr:uid="{00000000-0005-0000-0000-0000A5000000}"/>
    <cellStyle name="Normal 2 2 2" xfId="178" xr:uid="{00000000-0005-0000-0000-0000A6000000}"/>
    <cellStyle name="Normal 2 3" xfId="19" xr:uid="{00000000-0005-0000-0000-0000A7000000}"/>
    <cellStyle name="Normal 2 3 2" xfId="179" xr:uid="{00000000-0005-0000-0000-0000A8000000}"/>
    <cellStyle name="Normal 2 4" xfId="177" xr:uid="{00000000-0005-0000-0000-0000A9000000}"/>
    <cellStyle name="Normal 2 5" xfId="230" xr:uid="{00000000-0005-0000-0000-0000AA000000}"/>
    <cellStyle name="Normal 3" xfId="9" xr:uid="{00000000-0005-0000-0000-0000AB000000}"/>
    <cellStyle name="Normal 3 2" xfId="14" xr:uid="{00000000-0005-0000-0000-0000AC000000}"/>
    <cellStyle name="Normal 3 2 2" xfId="16" xr:uid="{00000000-0005-0000-0000-0000AD000000}"/>
    <cellStyle name="Normal 3 2 3" xfId="181" xr:uid="{00000000-0005-0000-0000-0000AE000000}"/>
    <cellStyle name="Normal 3 3" xfId="182" xr:uid="{00000000-0005-0000-0000-0000AF000000}"/>
    <cellStyle name="Normal 3 4" xfId="183" xr:uid="{00000000-0005-0000-0000-0000B0000000}"/>
    <cellStyle name="Normal 3 5" xfId="184" xr:uid="{00000000-0005-0000-0000-0000B1000000}"/>
    <cellStyle name="Normal 3 6" xfId="180" xr:uid="{00000000-0005-0000-0000-0000B2000000}"/>
    <cellStyle name="Normal 3 7" xfId="231" xr:uid="{00000000-0005-0000-0000-0000B3000000}"/>
    <cellStyle name="Normal 4" xfId="13" xr:uid="{00000000-0005-0000-0000-0000B4000000}"/>
    <cellStyle name="Normal 4 2" xfId="20" xr:uid="{00000000-0005-0000-0000-0000B5000000}"/>
    <cellStyle name="Normal 4 2 2" xfId="186" xr:uid="{00000000-0005-0000-0000-0000B6000000}"/>
    <cellStyle name="Normal 4 3" xfId="187" xr:uid="{00000000-0005-0000-0000-0000B7000000}"/>
    <cellStyle name="Normal 4 4" xfId="185" xr:uid="{00000000-0005-0000-0000-0000B8000000}"/>
    <cellStyle name="Normal 4 5" xfId="232" xr:uid="{00000000-0005-0000-0000-0000B9000000}"/>
    <cellStyle name="Normal 5" xfId="15" xr:uid="{00000000-0005-0000-0000-0000BA000000}"/>
    <cellStyle name="Normal 5 2" xfId="189" xr:uid="{00000000-0005-0000-0000-0000BB000000}"/>
    <cellStyle name="Normal 5 3" xfId="190" xr:uid="{00000000-0005-0000-0000-0000BC000000}"/>
    <cellStyle name="Normal 5 4" xfId="188" xr:uid="{00000000-0005-0000-0000-0000BD000000}"/>
    <cellStyle name="Normal 5 5" xfId="233" xr:uid="{00000000-0005-0000-0000-0000BE000000}"/>
    <cellStyle name="Normal 6" xfId="6" xr:uid="{00000000-0005-0000-0000-0000BF000000}"/>
    <cellStyle name="Normal 6 2" xfId="192" xr:uid="{00000000-0005-0000-0000-0000C0000000}"/>
    <cellStyle name="Normal 6 3" xfId="191" xr:uid="{00000000-0005-0000-0000-0000C1000000}"/>
    <cellStyle name="Normal 6 4" xfId="234" xr:uid="{00000000-0005-0000-0000-0000C2000000}"/>
    <cellStyle name="Normal 7" xfId="7" xr:uid="{00000000-0005-0000-0000-0000C3000000}"/>
    <cellStyle name="Normal 7 2" xfId="193" xr:uid="{00000000-0005-0000-0000-0000C4000000}"/>
    <cellStyle name="Normal 8" xfId="194" xr:uid="{00000000-0005-0000-0000-0000C5000000}"/>
    <cellStyle name="Normal 9" xfId="195" xr:uid="{00000000-0005-0000-0000-0000C6000000}"/>
    <cellStyle name="Normal_BUDGET DETAIL - SARASOTA" xfId="3" xr:uid="{00000000-0005-0000-0000-0000C7000000}"/>
    <cellStyle name="Normal_FY08 Budget Detail CBC South YFA Manatee" xfId="4" xr:uid="{00000000-0005-0000-0000-0000C8000000}"/>
    <cellStyle name="Note 2" xfId="196" xr:uid="{00000000-0005-0000-0000-0000C9000000}"/>
    <cellStyle name="Note 2 2" xfId="197" xr:uid="{00000000-0005-0000-0000-0000CA000000}"/>
    <cellStyle name="Note 2 2 2" xfId="198" xr:uid="{00000000-0005-0000-0000-0000CB000000}"/>
    <cellStyle name="Note 2 3" xfId="199" xr:uid="{00000000-0005-0000-0000-0000CC000000}"/>
    <cellStyle name="Note 2 3 2" xfId="200" xr:uid="{00000000-0005-0000-0000-0000CD000000}"/>
    <cellStyle name="Note 2 4" xfId="201" xr:uid="{00000000-0005-0000-0000-0000CE000000}"/>
    <cellStyle name="Note 2 4 2" xfId="202" xr:uid="{00000000-0005-0000-0000-0000CF000000}"/>
    <cellStyle name="Note 2 5" xfId="203" xr:uid="{00000000-0005-0000-0000-0000D0000000}"/>
    <cellStyle name="Note 3" xfId="204" xr:uid="{00000000-0005-0000-0000-0000D1000000}"/>
    <cellStyle name="Note 3 2" xfId="205" xr:uid="{00000000-0005-0000-0000-0000D2000000}"/>
    <cellStyle name="Note 4" xfId="206" xr:uid="{00000000-0005-0000-0000-0000D3000000}"/>
    <cellStyle name="Output 2" xfId="207" xr:uid="{00000000-0005-0000-0000-0000D4000000}"/>
    <cellStyle name="Output 2 2" xfId="208" xr:uid="{00000000-0005-0000-0000-0000D5000000}"/>
    <cellStyle name="Output 3" xfId="209" xr:uid="{00000000-0005-0000-0000-0000D6000000}"/>
    <cellStyle name="Percent" xfId="5" builtinId="5"/>
    <cellStyle name="Percent 2" xfId="11" xr:uid="{00000000-0005-0000-0000-0000D8000000}"/>
    <cellStyle name="Percent 2 2" xfId="211" xr:uid="{00000000-0005-0000-0000-0000D9000000}"/>
    <cellStyle name="Percent 2 3" xfId="212" xr:uid="{00000000-0005-0000-0000-0000DA000000}"/>
    <cellStyle name="Percent 2 4" xfId="210" xr:uid="{00000000-0005-0000-0000-0000DB000000}"/>
    <cellStyle name="Percent 3" xfId="18" xr:uid="{00000000-0005-0000-0000-0000DC000000}"/>
    <cellStyle name="Percent 3 2" xfId="213" xr:uid="{00000000-0005-0000-0000-0000DD000000}"/>
    <cellStyle name="Percent 4" xfId="214" xr:uid="{00000000-0005-0000-0000-0000DE000000}"/>
    <cellStyle name="Percent 5" xfId="215" xr:uid="{00000000-0005-0000-0000-0000DF000000}"/>
    <cellStyle name="Percent 6" xfId="216" xr:uid="{00000000-0005-0000-0000-0000E0000000}"/>
    <cellStyle name="Percent 7" xfId="217" xr:uid="{00000000-0005-0000-0000-0000E1000000}"/>
    <cellStyle name="Title 2" xfId="218" xr:uid="{00000000-0005-0000-0000-0000E2000000}"/>
    <cellStyle name="Title 2 2" xfId="219" xr:uid="{00000000-0005-0000-0000-0000E3000000}"/>
    <cellStyle name="Title 3" xfId="220" xr:uid="{00000000-0005-0000-0000-0000E4000000}"/>
    <cellStyle name="Total 2" xfId="221" xr:uid="{00000000-0005-0000-0000-0000E5000000}"/>
    <cellStyle name="Total 2 2" xfId="222" xr:uid="{00000000-0005-0000-0000-0000E6000000}"/>
    <cellStyle name="Total 3" xfId="223" xr:uid="{00000000-0005-0000-0000-0000E7000000}"/>
    <cellStyle name="Warning Text 2" xfId="224" xr:uid="{00000000-0005-0000-0000-0000E8000000}"/>
    <cellStyle name="Warning Text 2 2" xfId="225" xr:uid="{00000000-0005-0000-0000-0000E9000000}"/>
    <cellStyle name="Warning Text 3" xfId="226" xr:uid="{00000000-0005-0000-0000-0000EA000000}"/>
  </cellStyles>
  <dxfs count="0"/>
  <tableStyles count="0" defaultTableStyle="TableStyleMedium9" defaultPivotStyle="PivotStyleLight16"/>
  <colors>
    <mruColors>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ircuit%201%20Finance/Templates/Procurements/Exhibit%20A%20-%20RFP%2024-25%20Budget%20Template%20-%20Gener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Salaries"/>
      <sheetName val="B. Benefits"/>
      <sheetName val="C. Staff Travel"/>
      <sheetName val="D. Vehicle"/>
      <sheetName val="E. Communication"/>
      <sheetName val="F. Insurance"/>
      <sheetName val="G. Occupancy"/>
      <sheetName val="H. Pers Recruit-Training"/>
      <sheetName val="I. Equipment"/>
      <sheetName val="J. Office Expense"/>
      <sheetName val="K. Program Expense"/>
      <sheetName val="L. Professional Fees"/>
      <sheetName val="M.Meetings &amp; Conferences"/>
      <sheetName val="N. Direct Client Assistance"/>
      <sheetName val="O. Administative Expense"/>
      <sheetName val="P. Match"/>
    </sheetNames>
    <sheetDataSet>
      <sheetData sheetId="0"/>
      <sheetData sheetId="1"/>
      <sheetData sheetId="2">
        <row r="16">
          <cell r="H16" t="str">
            <v>XX/XX/XXXX</v>
          </cell>
          <cell r="I16" t="str">
            <v>XX/XX/XXXX</v>
          </cell>
          <cell r="J16" t="str">
            <v>XX/XX/XXXX</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7.bin"/><Relationship Id="rId4" Type="http://schemas.openxmlformats.org/officeDocument/2006/relationships/customProperty" Target="../customProperty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0"/>
  <sheetViews>
    <sheetView showGridLines="0" tabSelected="1" zoomScale="90" zoomScaleNormal="90" workbookViewId="0">
      <pane ySplit="7" topLeftCell="A8" activePane="bottomLeft" state="frozen"/>
      <selection pane="bottomLeft" activeCell="D17" sqref="D17"/>
    </sheetView>
  </sheetViews>
  <sheetFormatPr defaultRowHeight="12.5" x14ac:dyDescent="0.25"/>
  <cols>
    <col min="1" max="1" width="9.81640625" customWidth="1"/>
    <col min="2" max="2" width="26.54296875" customWidth="1"/>
    <col min="3" max="3" width="21.81640625" customWidth="1"/>
    <col min="4" max="4" width="14.81640625" customWidth="1"/>
    <col min="5" max="5" width="18.1796875" customWidth="1"/>
    <col min="6" max="6" width="2.453125" customWidth="1"/>
    <col min="7" max="7" width="14.54296875" style="11" bestFit="1" customWidth="1"/>
    <col min="8" max="8" width="17.81640625" style="254" customWidth="1"/>
    <col min="9" max="9" width="30.453125" style="254" hidden="1" customWidth="1"/>
    <col min="10" max="10" width="13.81640625" style="254" hidden="1" customWidth="1"/>
    <col min="11" max="11" width="10.453125" style="254" customWidth="1"/>
    <col min="12" max="12" width="11.26953125" bestFit="1" customWidth="1"/>
  </cols>
  <sheetData>
    <row r="1" spans="1:8" ht="15.5" x14ac:dyDescent="0.35">
      <c r="A1" s="297" t="s">
        <v>350</v>
      </c>
      <c r="B1" s="297"/>
      <c r="C1" s="298"/>
      <c r="D1" s="298"/>
      <c r="E1" s="298"/>
      <c r="F1" s="298"/>
    </row>
    <row r="2" spans="1:8" ht="15.5" x14ac:dyDescent="0.35">
      <c r="A2" s="297"/>
      <c r="B2" s="297"/>
      <c r="C2" s="297"/>
      <c r="D2" s="297"/>
      <c r="E2" s="297"/>
      <c r="F2" s="297"/>
      <c r="G2" s="297"/>
      <c r="H2" s="297"/>
    </row>
    <row r="3" spans="1:8" ht="13" x14ac:dyDescent="0.3">
      <c r="A3" s="293" t="s">
        <v>330</v>
      </c>
      <c r="B3" s="293"/>
      <c r="C3" s="293"/>
      <c r="D3" s="293"/>
      <c r="E3" s="293"/>
      <c r="F3" s="293"/>
      <c r="G3" s="293"/>
      <c r="H3" s="293"/>
    </row>
    <row r="4" spans="1:8" ht="20.149999999999999" customHeight="1" x14ac:dyDescent="0.25"/>
    <row r="5" spans="1:8" ht="13" x14ac:dyDescent="0.25">
      <c r="A5" s="295" t="s">
        <v>386</v>
      </c>
      <c r="B5" s="295"/>
      <c r="C5" s="295"/>
      <c r="D5" s="295"/>
      <c r="E5" s="295"/>
      <c r="F5" s="295"/>
      <c r="G5" s="295"/>
      <c r="H5" s="295"/>
    </row>
    <row r="6" spans="1:8" ht="13" x14ac:dyDescent="0.25">
      <c r="A6" s="68"/>
      <c r="B6" s="68"/>
      <c r="C6" s="68"/>
      <c r="D6" s="68"/>
      <c r="E6" s="68"/>
      <c r="F6" s="68"/>
      <c r="G6" s="68"/>
      <c r="H6" s="268"/>
    </row>
    <row r="7" spans="1:8" ht="13" x14ac:dyDescent="0.25">
      <c r="A7" s="294" t="s">
        <v>243</v>
      </c>
      <c r="B7" s="294"/>
      <c r="C7" s="294"/>
      <c r="D7" s="294"/>
      <c r="E7" s="294"/>
      <c r="F7" s="294"/>
      <c r="G7" s="294"/>
      <c r="H7" s="294"/>
    </row>
    <row r="8" spans="1:8" ht="13" x14ac:dyDescent="0.25">
      <c r="A8" s="3"/>
      <c r="B8" s="4"/>
      <c r="C8" s="4"/>
      <c r="D8" s="4"/>
      <c r="E8" s="4"/>
    </row>
    <row r="9" spans="1:8" x14ac:dyDescent="0.25">
      <c r="A9" s="46" t="s">
        <v>244</v>
      </c>
      <c r="B9" s="28"/>
      <c r="C9" s="28"/>
      <c r="D9" s="28"/>
      <c r="E9" s="4"/>
    </row>
    <row r="10" spans="1:8" x14ac:dyDescent="0.25">
      <c r="A10" s="274" t="s">
        <v>245</v>
      </c>
      <c r="B10" s="274"/>
      <c r="C10" s="274"/>
      <c r="D10" s="274"/>
      <c r="E10" s="274"/>
    </row>
    <row r="11" spans="1:8" x14ac:dyDescent="0.25">
      <c r="A11" s="46" t="s">
        <v>250</v>
      </c>
      <c r="B11" s="28"/>
      <c r="C11" s="28"/>
      <c r="D11" s="28"/>
      <c r="E11" s="4"/>
    </row>
    <row r="12" spans="1:8" x14ac:dyDescent="0.25">
      <c r="A12" s="46" t="s">
        <v>251</v>
      </c>
      <c r="B12" s="28"/>
      <c r="C12" s="28"/>
      <c r="D12" s="28"/>
      <c r="E12" s="4"/>
    </row>
    <row r="13" spans="1:8" ht="13" x14ac:dyDescent="0.25">
      <c r="A13" s="3"/>
      <c r="B13" s="4"/>
      <c r="C13" s="4"/>
      <c r="D13" s="4"/>
      <c r="E13" s="4"/>
    </row>
    <row r="14" spans="1:8" ht="20.149999999999999" customHeight="1" thickBot="1" x14ac:dyDescent="0.3">
      <c r="A14" s="14"/>
      <c r="B14" s="14"/>
      <c r="C14" s="14"/>
      <c r="D14" s="14"/>
      <c r="E14" s="14"/>
    </row>
    <row r="15" spans="1:8" ht="13" thickTop="1" x14ac:dyDescent="0.25">
      <c r="A15" s="275" t="s">
        <v>0</v>
      </c>
      <c r="B15" s="276"/>
      <c r="C15" s="2" t="s">
        <v>1</v>
      </c>
      <c r="D15" s="2" t="s">
        <v>2</v>
      </c>
      <c r="E15" s="2" t="s">
        <v>3</v>
      </c>
    </row>
    <row r="16" spans="1:8" ht="38" thickBot="1" x14ac:dyDescent="0.3">
      <c r="A16" s="277" t="s">
        <v>5</v>
      </c>
      <c r="B16" s="278"/>
      <c r="C16" s="10" t="s">
        <v>6</v>
      </c>
      <c r="D16" s="80" t="s">
        <v>219</v>
      </c>
      <c r="E16" s="10" t="s">
        <v>151</v>
      </c>
    </row>
    <row r="17" spans="1:12" ht="20.149999999999999" customHeight="1" thickTop="1" thickBot="1" x14ac:dyDescent="0.3">
      <c r="A17" t="s">
        <v>7</v>
      </c>
      <c r="B17" t="s">
        <v>139</v>
      </c>
      <c r="C17" s="97">
        <f>+'A. Salaries'!H53</f>
        <v>846435</v>
      </c>
      <c r="D17" s="111">
        <v>1</v>
      </c>
      <c r="E17" s="100">
        <f>C17*D17</f>
        <v>846435</v>
      </c>
      <c r="F17" s="12"/>
      <c r="H17" s="262"/>
      <c r="I17" s="255" t="s">
        <v>361</v>
      </c>
      <c r="J17" s="267">
        <f>0.28-0.007244</f>
        <v>0.27275600000000005</v>
      </c>
    </row>
    <row r="18" spans="1:12" ht="20.149999999999999" customHeight="1" thickTop="1" thickBot="1" x14ac:dyDescent="0.3">
      <c r="A18" t="s">
        <v>8</v>
      </c>
      <c r="B18" t="s">
        <v>138</v>
      </c>
      <c r="C18" s="98"/>
      <c r="D18" s="111">
        <v>1</v>
      </c>
      <c r="E18" s="100">
        <f>C18*D18</f>
        <v>0</v>
      </c>
      <c r="F18" s="12"/>
      <c r="H18" s="262"/>
      <c r="I18" s="256" t="s">
        <v>362</v>
      </c>
      <c r="J18" s="257">
        <f>+J17*E17</f>
        <v>230870.22486000005</v>
      </c>
    </row>
    <row r="19" spans="1:12" ht="20.149999999999999" customHeight="1" thickTop="1" thickBot="1" x14ac:dyDescent="0.35">
      <c r="A19" s="280" t="s">
        <v>222</v>
      </c>
      <c r="B19" s="280"/>
      <c r="C19" s="115">
        <f>SUM(C17:C18)</f>
        <v>846435</v>
      </c>
      <c r="D19" s="112"/>
      <c r="E19" s="101">
        <f>E17+E18</f>
        <v>846435</v>
      </c>
      <c r="F19" s="12"/>
      <c r="H19" s="262"/>
      <c r="I19" s="256" t="s">
        <v>363</v>
      </c>
      <c r="J19" s="257">
        <f>+J18+E17</f>
        <v>1077305.22486</v>
      </c>
    </row>
    <row r="20" spans="1:12" ht="20.149999999999999" customHeight="1" thickTop="1" thickBot="1" x14ac:dyDescent="0.3">
      <c r="A20" t="s">
        <v>9</v>
      </c>
      <c r="B20" t="s">
        <v>18</v>
      </c>
      <c r="C20" s="99">
        <f>'C. Staff Travel'!F32</f>
        <v>0</v>
      </c>
      <c r="D20" s="111">
        <v>1</v>
      </c>
      <c r="E20" s="101">
        <f>C20*D20</f>
        <v>0</v>
      </c>
      <c r="F20" s="12"/>
      <c r="H20" s="262"/>
      <c r="I20" s="256" t="s">
        <v>364</v>
      </c>
      <c r="J20" s="257">
        <v>0.14000000000000001</v>
      </c>
    </row>
    <row r="21" spans="1:12" ht="20.149999999999999" customHeight="1" thickTop="1" thickBot="1" x14ac:dyDescent="0.3">
      <c r="A21" t="s">
        <v>10</v>
      </c>
      <c r="B21" t="s">
        <v>140</v>
      </c>
      <c r="C21" s="99">
        <f>'D. Vehicle'!D22</f>
        <v>0</v>
      </c>
      <c r="D21" s="111">
        <v>1</v>
      </c>
      <c r="E21" s="100">
        <f>C21*D21</f>
        <v>0</v>
      </c>
      <c r="F21" s="12"/>
      <c r="H21" s="262"/>
      <c r="I21" s="256" t="s">
        <v>365</v>
      </c>
      <c r="J21" s="257">
        <f>+J20*J19</f>
        <v>150822.73148040002</v>
      </c>
    </row>
    <row r="22" spans="1:12" ht="20.149999999999999" customHeight="1" thickTop="1" thickBot="1" x14ac:dyDescent="0.3">
      <c r="A22" t="s">
        <v>11</v>
      </c>
      <c r="B22" s="154" t="s">
        <v>303</v>
      </c>
      <c r="C22" s="99">
        <f>'E. Communication'!D23</f>
        <v>0</v>
      </c>
      <c r="D22" s="111">
        <v>1</v>
      </c>
      <c r="E22" s="100">
        <f>C22*D22</f>
        <v>0</v>
      </c>
      <c r="F22" s="12"/>
      <c r="H22" s="262"/>
      <c r="I22" s="256" t="s">
        <v>366</v>
      </c>
      <c r="J22" s="257">
        <f>+J21+J19</f>
        <v>1228127.9563404</v>
      </c>
    </row>
    <row r="23" spans="1:12" ht="20.149999999999999" customHeight="1" thickTop="1" thickBot="1" x14ac:dyDescent="0.3">
      <c r="A23" t="s">
        <v>12</v>
      </c>
      <c r="B23" t="s">
        <v>19</v>
      </c>
      <c r="C23" s="99">
        <f>+'F. Insurance'!D24</f>
        <v>0</v>
      </c>
      <c r="D23" s="111">
        <v>1</v>
      </c>
      <c r="E23" s="100">
        <f>C23*D23</f>
        <v>0</v>
      </c>
      <c r="F23" s="12"/>
      <c r="H23" s="262"/>
      <c r="I23" s="256" t="s">
        <v>367</v>
      </c>
      <c r="J23" s="257">
        <v>0.1</v>
      </c>
    </row>
    <row r="24" spans="1:12" ht="20.149999999999999" customHeight="1" thickTop="1" thickBot="1" x14ac:dyDescent="0.3">
      <c r="A24" t="s">
        <v>13</v>
      </c>
      <c r="B24" t="s">
        <v>146</v>
      </c>
      <c r="C24" s="99">
        <f>'G. Occupancy'!D27</f>
        <v>0</v>
      </c>
      <c r="D24" s="111">
        <v>1</v>
      </c>
      <c r="E24" s="100">
        <f>C24*D24</f>
        <v>0</v>
      </c>
      <c r="F24" s="12"/>
      <c r="G24" s="79"/>
      <c r="H24" s="262"/>
      <c r="I24" s="256" t="s">
        <v>368</v>
      </c>
      <c r="J24" s="257">
        <f>+J22*J23</f>
        <v>122812.79563404001</v>
      </c>
    </row>
    <row r="25" spans="1:12" ht="20.149999999999999" customHeight="1" thickTop="1" thickBot="1" x14ac:dyDescent="0.3">
      <c r="A25" t="s">
        <v>14</v>
      </c>
      <c r="B25" t="s">
        <v>156</v>
      </c>
      <c r="C25" s="99">
        <f>'H. Pers Recruit-Training'!D22</f>
        <v>0</v>
      </c>
      <c r="D25" s="111">
        <v>1</v>
      </c>
      <c r="E25" s="100">
        <f t="shared" ref="E25:E33" si="0">C25*D25</f>
        <v>0</v>
      </c>
      <c r="F25" s="12"/>
      <c r="H25" s="262"/>
      <c r="I25" s="258"/>
      <c r="J25" s="257"/>
    </row>
    <row r="26" spans="1:12" ht="20.149999999999999" customHeight="1" thickTop="1" thickBot="1" x14ac:dyDescent="0.3">
      <c r="A26" t="s">
        <v>15</v>
      </c>
      <c r="B26" t="s">
        <v>147</v>
      </c>
      <c r="C26" s="99">
        <f>'I. Equipment'!D33</f>
        <v>0</v>
      </c>
      <c r="D26" s="111">
        <v>1</v>
      </c>
      <c r="E26" s="100">
        <f t="shared" si="0"/>
        <v>0</v>
      </c>
      <c r="F26" s="12"/>
      <c r="H26" s="262"/>
      <c r="I26" s="259" t="s">
        <v>369</v>
      </c>
      <c r="J26" s="260">
        <f>ROUND(J24+J22,0)</f>
        <v>1350941</v>
      </c>
      <c r="L26" s="12"/>
    </row>
    <row r="27" spans="1:12" ht="20.149999999999999" customHeight="1" thickTop="1" thickBot="1" x14ac:dyDescent="0.3">
      <c r="A27" t="s">
        <v>16</v>
      </c>
      <c r="B27" t="s">
        <v>20</v>
      </c>
      <c r="C27" s="99">
        <f>'J. Office Expense'!D21</f>
        <v>0</v>
      </c>
      <c r="D27" s="111">
        <v>1</v>
      </c>
      <c r="E27" s="100">
        <f t="shared" si="0"/>
        <v>0</v>
      </c>
      <c r="F27" s="12"/>
      <c r="H27" s="269"/>
      <c r="I27" s="261"/>
    </row>
    <row r="28" spans="1:12" ht="20.149999999999999" customHeight="1" thickTop="1" thickBot="1" x14ac:dyDescent="0.3">
      <c r="A28" t="s">
        <v>17</v>
      </c>
      <c r="B28" s="37" t="s">
        <v>196</v>
      </c>
      <c r="C28" s="99">
        <f>+'K. Program Expense'!D21</f>
        <v>0</v>
      </c>
      <c r="D28" s="111">
        <v>1</v>
      </c>
      <c r="E28" s="101">
        <f t="shared" si="0"/>
        <v>0</v>
      </c>
      <c r="F28" s="12"/>
      <c r="J28" s="261"/>
    </row>
    <row r="29" spans="1:12" ht="20.149999999999999" customHeight="1" thickTop="1" thickBot="1" x14ac:dyDescent="0.3">
      <c r="A29" t="s">
        <v>150</v>
      </c>
      <c r="B29" t="s">
        <v>154</v>
      </c>
      <c r="C29" s="99">
        <f>'L. Professional Fees'!D22</f>
        <v>0</v>
      </c>
      <c r="D29" s="111">
        <v>1</v>
      </c>
      <c r="E29" s="100">
        <f t="shared" si="0"/>
        <v>0</v>
      </c>
      <c r="F29" s="12"/>
    </row>
    <row r="30" spans="1:12" ht="20.149999999999999" customHeight="1" thickTop="1" thickBot="1" x14ac:dyDescent="0.3">
      <c r="A30" t="s">
        <v>153</v>
      </c>
      <c r="B30" t="s">
        <v>158</v>
      </c>
      <c r="C30" s="98">
        <f>'M.Meetings &amp; Conferences'!D22</f>
        <v>0</v>
      </c>
      <c r="D30" s="111">
        <v>1</v>
      </c>
      <c r="E30" s="100">
        <f t="shared" si="0"/>
        <v>0</v>
      </c>
      <c r="F30" s="12"/>
      <c r="J30" s="261"/>
      <c r="L30" s="265"/>
    </row>
    <row r="31" spans="1:12" ht="20.149999999999999" customHeight="1" thickTop="1" thickBot="1" x14ac:dyDescent="0.3">
      <c r="A31" s="37" t="s">
        <v>197</v>
      </c>
      <c r="B31" s="37" t="s">
        <v>198</v>
      </c>
      <c r="C31" s="98">
        <f>'N. Direct Client Assistance'!D22</f>
        <v>0</v>
      </c>
      <c r="D31" s="111">
        <v>1</v>
      </c>
      <c r="E31" s="102">
        <f t="shared" si="0"/>
        <v>0</v>
      </c>
      <c r="F31" s="12"/>
      <c r="J31" s="266"/>
    </row>
    <row r="32" spans="1:12" ht="29.25" customHeight="1" thickTop="1" thickBot="1" x14ac:dyDescent="0.35">
      <c r="A32" s="280" t="s">
        <v>221</v>
      </c>
      <c r="B32" s="280"/>
      <c r="C32" s="115">
        <f>SUM(C19:C31)</f>
        <v>846435</v>
      </c>
      <c r="D32" s="112"/>
      <c r="E32" s="100">
        <f>SUM(E19:E31)</f>
        <v>846435</v>
      </c>
      <c r="F32" s="12"/>
      <c r="G32" s="224"/>
      <c r="H32" s="270"/>
      <c r="J32" s="266"/>
    </row>
    <row r="33" spans="1:11" ht="39.75" customHeight="1" thickTop="1" thickBot="1" x14ac:dyDescent="0.35">
      <c r="A33" s="279" t="s">
        <v>333</v>
      </c>
      <c r="B33" s="279"/>
      <c r="C33" s="114">
        <f>+'O. Administative Expense'!D16</f>
        <v>0</v>
      </c>
      <c r="D33" s="111">
        <v>1</v>
      </c>
      <c r="E33" s="102">
        <f t="shared" si="0"/>
        <v>0</v>
      </c>
      <c r="F33" s="12"/>
      <c r="I33" s="262"/>
      <c r="J33" s="261"/>
    </row>
    <row r="34" spans="1:11" ht="26.25" customHeight="1" thickTop="1" thickBot="1" x14ac:dyDescent="0.4">
      <c r="A34" s="281" t="s">
        <v>301</v>
      </c>
      <c r="B34" s="281"/>
      <c r="C34" s="113">
        <f>C33/C32</f>
        <v>0</v>
      </c>
      <c r="D34" s="282" t="str">
        <f>IF(C34&lt;0.1,"","Over 10%")</f>
        <v/>
      </c>
      <c r="E34" s="282"/>
      <c r="F34" s="12"/>
      <c r="I34" s="261"/>
    </row>
    <row r="35" spans="1:11" s="39" customFormat="1" ht="45" customHeight="1" thickTop="1" thickBot="1" x14ac:dyDescent="0.35">
      <c r="B35" s="52" t="s">
        <v>220</v>
      </c>
      <c r="C35" s="103">
        <f>SUM(C32:C33)</f>
        <v>846435</v>
      </c>
      <c r="D35" s="51" t="s">
        <v>246</v>
      </c>
      <c r="E35" s="103">
        <f>E32+E33</f>
        <v>846435</v>
      </c>
      <c r="F35" s="50"/>
      <c r="G35" s="223"/>
      <c r="H35" s="271"/>
      <c r="I35" s="263"/>
      <c r="J35" s="261"/>
      <c r="K35" s="264"/>
    </row>
    <row r="36" spans="1:11" s="39" customFormat="1" ht="14" thickTop="1" thickBot="1" x14ac:dyDescent="0.35">
      <c r="F36" s="50"/>
      <c r="G36" s="223"/>
      <c r="H36" s="264"/>
      <c r="I36" s="264"/>
      <c r="J36" s="264"/>
      <c r="K36" s="264"/>
    </row>
    <row r="37" spans="1:11" s="39" customFormat="1" ht="93.65" customHeight="1" thickTop="1" thickBot="1" x14ac:dyDescent="0.35">
      <c r="A37" s="296" t="s">
        <v>385</v>
      </c>
      <c r="B37" s="296"/>
      <c r="C37" s="98">
        <f>+'P. Match'!D22</f>
        <v>0</v>
      </c>
      <c r="D37" s="111">
        <v>1</v>
      </c>
      <c r="E37" s="102">
        <f t="shared" ref="E37" si="1">C37*D37</f>
        <v>0</v>
      </c>
      <c r="F37" s="50"/>
      <c r="G37" s="223"/>
      <c r="H37" s="264"/>
      <c r="I37" s="264"/>
      <c r="J37" s="264"/>
      <c r="K37" s="264"/>
    </row>
    <row r="38" spans="1:11" s="39" customFormat="1" ht="13.5" thickTop="1" x14ac:dyDescent="0.3">
      <c r="A38" s="252"/>
      <c r="B38" s="252"/>
      <c r="F38" s="50"/>
      <c r="G38" s="223"/>
      <c r="H38" s="264"/>
      <c r="I38" s="264"/>
      <c r="J38" s="264"/>
      <c r="K38" s="264"/>
    </row>
    <row r="39" spans="1:11" s="39" customFormat="1" ht="13.5" thickBot="1" x14ac:dyDescent="0.35">
      <c r="F39" s="50"/>
      <c r="G39" s="223"/>
      <c r="H39" s="264"/>
      <c r="I39" s="264"/>
      <c r="J39" s="264"/>
      <c r="K39" s="264"/>
    </row>
    <row r="40" spans="1:11" s="39" customFormat="1" ht="13" x14ac:dyDescent="0.3">
      <c r="A40" s="284" t="s">
        <v>335</v>
      </c>
      <c r="B40" s="285"/>
      <c r="C40" s="285"/>
      <c r="D40" s="286"/>
      <c r="E40" s="333">
        <v>1350941</v>
      </c>
      <c r="F40" s="50"/>
      <c r="G40" s="223"/>
      <c r="H40" s="264"/>
      <c r="I40" s="264"/>
      <c r="J40" s="264"/>
      <c r="K40" s="264"/>
    </row>
    <row r="41" spans="1:11" s="39" customFormat="1" ht="13" x14ac:dyDescent="0.3">
      <c r="A41" s="287"/>
      <c r="B41" s="288"/>
      <c r="C41" s="288"/>
      <c r="D41" s="289"/>
      <c r="E41" s="334"/>
      <c r="F41" s="50"/>
      <c r="G41" s="223"/>
      <c r="H41" s="264"/>
      <c r="I41" s="264"/>
      <c r="J41" s="264"/>
      <c r="K41" s="264"/>
    </row>
    <row r="42" spans="1:11" s="39" customFormat="1" ht="13.5" thickBot="1" x14ac:dyDescent="0.35">
      <c r="A42" s="290"/>
      <c r="B42" s="291"/>
      <c r="C42" s="291"/>
      <c r="D42" s="292"/>
      <c r="E42" s="335"/>
      <c r="F42" s="50"/>
      <c r="G42" s="223"/>
      <c r="H42" s="264"/>
      <c r="I42" s="264"/>
      <c r="J42" s="264"/>
      <c r="K42" s="264"/>
    </row>
    <row r="43" spans="1:11" s="39" customFormat="1" ht="13" x14ac:dyDescent="0.3">
      <c r="F43" s="50"/>
      <c r="G43" s="223"/>
      <c r="H43" s="264"/>
      <c r="I43" s="264"/>
      <c r="J43" s="264"/>
      <c r="K43" s="264"/>
    </row>
    <row r="44" spans="1:11" s="39" customFormat="1" ht="13" x14ac:dyDescent="0.3">
      <c r="F44" s="50"/>
      <c r="G44" s="223"/>
      <c r="H44" s="264"/>
      <c r="I44" s="264"/>
      <c r="J44" s="264"/>
      <c r="K44" s="264"/>
    </row>
    <row r="45" spans="1:11" s="39" customFormat="1" ht="13" x14ac:dyDescent="0.3">
      <c r="E45" s="272"/>
      <c r="F45" s="50"/>
      <c r="G45" s="223"/>
      <c r="H45" s="264"/>
      <c r="I45" s="264"/>
      <c r="J45" s="264"/>
      <c r="K45" s="264"/>
    </row>
    <row r="46" spans="1:11" s="39" customFormat="1" ht="13" x14ac:dyDescent="0.3">
      <c r="E46" s="272"/>
      <c r="F46" s="50"/>
      <c r="G46" s="223"/>
      <c r="H46" s="264"/>
      <c r="I46" s="264"/>
      <c r="J46" s="264"/>
      <c r="K46" s="264"/>
    </row>
    <row r="47" spans="1:11" s="39" customFormat="1" ht="13" x14ac:dyDescent="0.3">
      <c r="E47" s="272"/>
      <c r="F47" s="50"/>
      <c r="G47" s="223"/>
      <c r="H47" s="264"/>
      <c r="I47" s="264"/>
      <c r="J47" s="264"/>
      <c r="K47" s="264"/>
    </row>
    <row r="48" spans="1:11" s="39" customFormat="1" ht="13" x14ac:dyDescent="0.3">
      <c r="E48" s="272"/>
      <c r="F48" s="50"/>
      <c r="G48" s="223"/>
      <c r="H48" s="264"/>
      <c r="I48" s="264"/>
      <c r="J48" s="264"/>
      <c r="K48" s="264"/>
    </row>
    <row r="49" spans="1:11" s="39" customFormat="1" ht="13" x14ac:dyDescent="0.3">
      <c r="F49" s="50"/>
      <c r="G49" s="223"/>
      <c r="H49" s="264"/>
      <c r="I49" s="264"/>
      <c r="J49" s="264"/>
      <c r="K49" s="264"/>
    </row>
    <row r="50" spans="1:11" s="39" customFormat="1" ht="13" x14ac:dyDescent="0.3">
      <c r="F50" s="50"/>
      <c r="G50" s="223"/>
      <c r="H50" s="264"/>
      <c r="I50" s="264"/>
      <c r="J50" s="264"/>
      <c r="K50" s="264"/>
    </row>
    <row r="51" spans="1:11" s="39" customFormat="1" ht="13" x14ac:dyDescent="0.3">
      <c r="F51" s="50"/>
      <c r="G51" s="223"/>
      <c r="H51" s="264"/>
      <c r="I51" s="264"/>
      <c r="J51" s="264"/>
      <c r="K51" s="264"/>
    </row>
    <row r="52" spans="1:11" s="39" customFormat="1" ht="13" x14ac:dyDescent="0.3">
      <c r="F52" s="50"/>
      <c r="G52" s="223"/>
      <c r="H52" s="264"/>
      <c r="I52" s="264"/>
      <c r="J52" s="264"/>
      <c r="K52" s="264"/>
    </row>
    <row r="53" spans="1:11" s="39" customFormat="1" ht="13" x14ac:dyDescent="0.3">
      <c r="F53" s="50"/>
      <c r="G53" s="223"/>
      <c r="H53" s="264"/>
      <c r="I53" s="264"/>
      <c r="J53" s="264"/>
      <c r="K53" s="264"/>
    </row>
    <row r="54" spans="1:11" s="39" customFormat="1" ht="13" x14ac:dyDescent="0.3">
      <c r="F54" s="50"/>
      <c r="G54" s="223"/>
      <c r="H54" s="264"/>
      <c r="I54" s="264"/>
      <c r="J54" s="264"/>
      <c r="K54" s="264"/>
    </row>
    <row r="55" spans="1:11" s="39" customFormat="1" ht="13" x14ac:dyDescent="0.3">
      <c r="F55" s="50"/>
      <c r="G55" s="223"/>
      <c r="H55" s="264"/>
      <c r="I55" s="264"/>
      <c r="J55" s="264"/>
      <c r="K55" s="264"/>
    </row>
    <row r="56" spans="1:11" s="39" customFormat="1" ht="13" x14ac:dyDescent="0.3">
      <c r="F56" s="50"/>
      <c r="G56" s="223"/>
      <c r="H56" s="264"/>
      <c r="I56" s="264"/>
      <c r="J56" s="264"/>
      <c r="K56" s="264"/>
    </row>
    <row r="57" spans="1:11" s="39" customFormat="1" ht="13" x14ac:dyDescent="0.3">
      <c r="F57" s="50"/>
      <c r="G57" s="223"/>
      <c r="H57" s="264"/>
      <c r="I57" s="264"/>
      <c r="J57" s="264"/>
      <c r="K57" s="264"/>
    </row>
    <row r="58" spans="1:11" s="39" customFormat="1" ht="13" x14ac:dyDescent="0.3">
      <c r="F58" s="50"/>
      <c r="G58" s="223"/>
      <c r="H58" s="264"/>
      <c r="I58" s="264"/>
      <c r="J58" s="264"/>
      <c r="K58" s="264"/>
    </row>
    <row r="59" spans="1:11" s="39" customFormat="1" ht="13" x14ac:dyDescent="0.3">
      <c r="F59" s="50"/>
      <c r="G59" s="223"/>
      <c r="H59" s="264"/>
      <c r="I59" s="264"/>
      <c r="J59" s="264"/>
      <c r="K59" s="264"/>
    </row>
    <row r="60" spans="1:11" s="39" customFormat="1" ht="13" x14ac:dyDescent="0.3">
      <c r="F60" s="50"/>
      <c r="G60" s="223"/>
      <c r="H60" s="264"/>
      <c r="I60" s="264"/>
      <c r="J60" s="264"/>
      <c r="K60" s="264"/>
    </row>
    <row r="61" spans="1:11" ht="12.75" customHeight="1" x14ac:dyDescent="0.25">
      <c r="A61" s="279" t="s">
        <v>166</v>
      </c>
      <c r="B61" s="279"/>
      <c r="C61" s="279"/>
      <c r="D61" s="279"/>
      <c r="E61" s="279"/>
      <c r="F61" s="279"/>
    </row>
    <row r="62" spans="1:11" x14ac:dyDescent="0.25">
      <c r="A62" s="279"/>
      <c r="B62" s="279"/>
      <c r="C62" s="279"/>
      <c r="D62" s="279"/>
      <c r="E62" s="279"/>
      <c r="F62" s="279"/>
    </row>
    <row r="63" spans="1:11" x14ac:dyDescent="0.25">
      <c r="A63" s="279"/>
      <c r="B63" s="279"/>
      <c r="C63" s="279"/>
      <c r="D63" s="279"/>
      <c r="E63" s="279"/>
      <c r="F63" s="279"/>
    </row>
    <row r="64" spans="1:11" x14ac:dyDescent="0.25">
      <c r="A64" s="66"/>
      <c r="B64" s="66"/>
      <c r="C64" s="66"/>
      <c r="D64" s="66"/>
      <c r="E64" s="66"/>
      <c r="F64" s="66"/>
    </row>
    <row r="65" spans="1:8" ht="13" x14ac:dyDescent="0.25">
      <c r="A65" s="283" t="s">
        <v>248</v>
      </c>
      <c r="B65" s="283"/>
      <c r="C65" s="283"/>
      <c r="D65" s="283"/>
      <c r="E65" s="283"/>
      <c r="F65" s="283"/>
      <c r="G65" s="283"/>
      <c r="H65" s="283"/>
    </row>
    <row r="66" spans="1:8" x14ac:dyDescent="0.25">
      <c r="A66" s="273"/>
      <c r="B66" s="273"/>
      <c r="C66" s="273"/>
      <c r="D66" s="273"/>
      <c r="E66" s="273"/>
      <c r="F66" s="273"/>
      <c r="G66" s="273"/>
      <c r="H66" s="273"/>
    </row>
    <row r="67" spans="1:8" x14ac:dyDescent="0.25">
      <c r="A67" s="273"/>
      <c r="B67" s="273"/>
      <c r="C67" s="273"/>
      <c r="D67" s="273"/>
      <c r="E67" s="273"/>
      <c r="F67" s="273"/>
      <c r="G67" s="273"/>
      <c r="H67" s="273"/>
    </row>
    <row r="68" spans="1:8" x14ac:dyDescent="0.25">
      <c r="A68" s="273"/>
      <c r="B68" s="273"/>
      <c r="C68" s="273"/>
      <c r="D68" s="273"/>
      <c r="E68" s="273"/>
      <c r="F68" s="273"/>
      <c r="G68" s="273"/>
      <c r="H68" s="273"/>
    </row>
    <row r="69" spans="1:8" x14ac:dyDescent="0.25">
      <c r="A69" s="273"/>
      <c r="B69" s="273"/>
      <c r="C69" s="273"/>
      <c r="D69" s="273"/>
      <c r="E69" s="273"/>
      <c r="F69" s="273"/>
      <c r="G69" s="273"/>
      <c r="H69" s="273"/>
    </row>
    <row r="70" spans="1:8" x14ac:dyDescent="0.25">
      <c r="A70" s="273"/>
      <c r="B70" s="273"/>
      <c r="C70" s="273"/>
      <c r="D70" s="273"/>
      <c r="E70" s="273"/>
      <c r="F70" s="273"/>
      <c r="G70" s="273"/>
      <c r="H70" s="273"/>
    </row>
  </sheetData>
  <sheetProtection algorithmName="SHA-512" hashValue="/GTyfyppfdmJYrH2DAeEpbEcEt30XRViBWtDgt6mdYa1O+2js8xYkTf5CUWzWOw+rW7M6ecWPggM0qptRxOufg==" saltValue="B9L2odXjQCHxA6TUx7X2Hw==" spinCount="100000" sheet="1" formatColumns="0" selectLockedCells="1"/>
  <dataConsolidate link="1"/>
  <mergeCells count="20">
    <mergeCell ref="A3:H3"/>
    <mergeCell ref="A7:H7"/>
    <mergeCell ref="A5:H5"/>
    <mergeCell ref="A37:B37"/>
    <mergeCell ref="A1:B1"/>
    <mergeCell ref="C1:F1"/>
    <mergeCell ref="A2:H2"/>
    <mergeCell ref="A66:H70"/>
    <mergeCell ref="A10:E10"/>
    <mergeCell ref="A15:B15"/>
    <mergeCell ref="A16:B16"/>
    <mergeCell ref="A61:F63"/>
    <mergeCell ref="A32:B32"/>
    <mergeCell ref="A19:B19"/>
    <mergeCell ref="A33:B33"/>
    <mergeCell ref="A34:B34"/>
    <mergeCell ref="D34:E34"/>
    <mergeCell ref="A65:H65"/>
    <mergeCell ref="A40:D42"/>
    <mergeCell ref="E40:E42"/>
  </mergeCells>
  <phoneticPr fontId="9" type="noConversion"/>
  <printOptions horizontalCentered="1"/>
  <pageMargins left="0.4" right="0.21" top="0.55000000000000004" bottom="0.88" header="0.33" footer="0.5"/>
  <pageSetup scale="74" orientation="portrait" r:id="rId1"/>
  <headerFooter alignWithMargins="0"/>
  <ignoredErrors>
    <ignoredError sqref="E19 E32" formula="1"/>
    <ignoredError sqref="C34"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5"/>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101</v>
      </c>
      <c r="B6" s="4"/>
      <c r="C6" s="4"/>
      <c r="D6" s="4"/>
    </row>
    <row r="7" spans="1:5" x14ac:dyDescent="0.25">
      <c r="A7" s="6"/>
      <c r="B7" s="4"/>
      <c r="C7" s="4"/>
      <c r="D7" s="4"/>
    </row>
    <row r="8" spans="1:5" x14ac:dyDescent="0.25">
      <c r="A8" s="7" t="s">
        <v>102</v>
      </c>
      <c r="B8" s="4"/>
      <c r="C8" s="4"/>
      <c r="D8" s="4"/>
    </row>
    <row r="9" spans="1:5" x14ac:dyDescent="0.25">
      <c r="A9" s="19" t="s">
        <v>46</v>
      </c>
      <c r="B9" s="4"/>
      <c r="C9" s="4"/>
      <c r="D9" s="4"/>
    </row>
    <row r="10" spans="1:5" x14ac:dyDescent="0.25">
      <c r="A10" s="7" t="s">
        <v>47</v>
      </c>
      <c r="B10" s="4"/>
      <c r="C10" s="4"/>
      <c r="D10" s="4"/>
    </row>
    <row r="11" spans="1:5" x14ac:dyDescent="0.25">
      <c r="A11" s="7" t="s">
        <v>103</v>
      </c>
      <c r="B11" s="4"/>
      <c r="C11" s="4"/>
      <c r="D11" s="4"/>
    </row>
    <row r="12" spans="1:5" ht="12.75" customHeight="1" x14ac:dyDescent="0.25">
      <c r="A12" s="7" t="s">
        <v>104</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43</v>
      </c>
      <c r="B15" s="10" t="s">
        <v>44</v>
      </c>
      <c r="C15" s="10" t="s">
        <v>24</v>
      </c>
      <c r="D15" s="10" t="s">
        <v>53</v>
      </c>
      <c r="E15" s="1"/>
    </row>
    <row r="16" spans="1:5" ht="20.149999999999999" customHeight="1" thickTop="1" x14ac:dyDescent="0.25">
      <c r="A16" t="s">
        <v>113</v>
      </c>
      <c r="B16" s="20">
        <v>718</v>
      </c>
      <c r="C16" s="20">
        <v>10</v>
      </c>
      <c r="D16" s="41">
        <f t="shared" ref="D16:D23" si="0">B16*C16</f>
        <v>7180</v>
      </c>
      <c r="E16" s="16"/>
    </row>
    <row r="17" spans="1:5" ht="20.149999999999999" customHeight="1" x14ac:dyDescent="0.25">
      <c r="A17" t="s">
        <v>135</v>
      </c>
      <c r="B17" s="27">
        <v>554.5</v>
      </c>
      <c r="C17" s="20">
        <v>10</v>
      </c>
      <c r="D17" s="41">
        <f t="shared" si="0"/>
        <v>5545</v>
      </c>
      <c r="E17" s="16"/>
    </row>
    <row r="18" spans="1:5" ht="20.149999999999999" customHeight="1" x14ac:dyDescent="0.25">
      <c r="A18" s="18"/>
      <c r="B18" s="27"/>
      <c r="C18" s="20"/>
      <c r="D18" s="41">
        <f t="shared" si="0"/>
        <v>0</v>
      </c>
    </row>
    <row r="19" spans="1:5" ht="20.149999999999999" customHeight="1" x14ac:dyDescent="0.25">
      <c r="A19" s="18"/>
      <c r="B19" s="27"/>
      <c r="C19" s="20"/>
      <c r="D19" s="41">
        <f t="shared" si="0"/>
        <v>0</v>
      </c>
    </row>
    <row r="20" spans="1:5" ht="20.149999999999999" customHeight="1" x14ac:dyDescent="0.25">
      <c r="A20" s="18"/>
      <c r="B20" s="20"/>
      <c r="C20" s="20"/>
      <c r="D20" s="41">
        <f t="shared" si="0"/>
        <v>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12725</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7" t="s">
        <v>122</v>
      </c>
      <c r="B30" s="327"/>
      <c r="C30" s="327"/>
      <c r="D30" s="327"/>
    </row>
    <row r="31" spans="1:5" x14ac:dyDescent="0.25">
      <c r="A31" t="s">
        <v>133</v>
      </c>
      <c r="B31" s="20"/>
    </row>
    <row r="32" spans="1:5" x14ac:dyDescent="0.25">
      <c r="B32"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scale="9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E35"/>
  <sheetViews>
    <sheetView workbookViewId="0">
      <selection activeCell="A2" sqref="A2"/>
    </sheetView>
  </sheetViews>
  <sheetFormatPr defaultRowHeight="12.5" x14ac:dyDescent="0.25"/>
  <cols>
    <col min="1" max="1" width="3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105</v>
      </c>
      <c r="B6" s="4"/>
      <c r="C6" s="4"/>
      <c r="D6" s="4"/>
    </row>
    <row r="7" spans="1:5" x14ac:dyDescent="0.25">
      <c r="A7" s="6"/>
      <c r="B7" s="4"/>
      <c r="C7" s="4"/>
      <c r="D7" s="4"/>
    </row>
    <row r="8" spans="1:5" x14ac:dyDescent="0.25">
      <c r="A8" s="7" t="s">
        <v>106</v>
      </c>
      <c r="B8" s="4"/>
      <c r="C8" s="4"/>
      <c r="D8" s="4"/>
    </row>
    <row r="9" spans="1:5" x14ac:dyDescent="0.25">
      <c r="A9" s="19" t="s">
        <v>46</v>
      </c>
      <c r="B9" s="4"/>
      <c r="C9" s="4"/>
      <c r="D9" s="4"/>
    </row>
    <row r="10" spans="1:5" x14ac:dyDescent="0.25">
      <c r="A10" s="7" t="s">
        <v>47</v>
      </c>
      <c r="B10" s="4"/>
      <c r="C10" s="4"/>
      <c r="D10" s="4"/>
    </row>
    <row r="11" spans="1:5" x14ac:dyDescent="0.25">
      <c r="A11" s="7" t="s">
        <v>107</v>
      </c>
      <c r="B11" s="4"/>
      <c r="C11" s="4"/>
      <c r="D11" s="4"/>
    </row>
    <row r="12" spans="1:5" ht="12.75" customHeight="1" x14ac:dyDescent="0.25">
      <c r="A12" s="7" t="s">
        <v>108</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136</v>
      </c>
      <c r="B15" s="10" t="s">
        <v>44</v>
      </c>
      <c r="C15" s="10" t="s">
        <v>24</v>
      </c>
      <c r="D15" s="10" t="s">
        <v>53</v>
      </c>
      <c r="E15" s="1"/>
    </row>
    <row r="16" spans="1:5" ht="20.149999999999999" customHeight="1" thickTop="1" x14ac:dyDescent="0.25">
      <c r="A16" t="s">
        <v>114</v>
      </c>
      <c r="B16" s="20">
        <v>540</v>
      </c>
      <c r="C16" s="20">
        <v>10</v>
      </c>
      <c r="D16" s="41">
        <f t="shared" ref="D16:D23" si="0">B16*C16</f>
        <v>5400</v>
      </c>
      <c r="E16" s="16"/>
    </row>
    <row r="17" spans="1:5" ht="20.149999999999999" customHeight="1" x14ac:dyDescent="0.25">
      <c r="A17" t="s">
        <v>134</v>
      </c>
      <c r="B17" s="27">
        <v>146.5</v>
      </c>
      <c r="C17" s="20">
        <v>10</v>
      </c>
      <c r="D17" s="41">
        <f t="shared" si="0"/>
        <v>1465</v>
      </c>
      <c r="E17" s="16"/>
    </row>
    <row r="18" spans="1:5" ht="20.149999999999999" customHeight="1" x14ac:dyDescent="0.25">
      <c r="A18" s="18"/>
      <c r="B18" s="27"/>
      <c r="C18" s="20"/>
      <c r="D18" s="41">
        <f t="shared" si="0"/>
        <v>0</v>
      </c>
    </row>
    <row r="19" spans="1:5" ht="20.149999999999999" customHeight="1" x14ac:dyDescent="0.25">
      <c r="A19" s="18"/>
      <c r="B19" s="27"/>
      <c r="C19" s="20"/>
      <c r="D19" s="41">
        <f t="shared" si="0"/>
        <v>0</v>
      </c>
    </row>
    <row r="20" spans="1:5" ht="20.149999999999999" customHeight="1" x14ac:dyDescent="0.25">
      <c r="A20" s="18"/>
      <c r="B20" s="20"/>
      <c r="C20" s="20"/>
      <c r="D20" s="41">
        <f t="shared" si="0"/>
        <v>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6865</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7" t="s">
        <v>122</v>
      </c>
      <c r="B30" s="327"/>
      <c r="C30" s="327"/>
      <c r="D30" s="327"/>
    </row>
    <row r="31" spans="1:5" x14ac:dyDescent="0.25">
      <c r="A31" t="s">
        <v>132</v>
      </c>
      <c r="B31" s="20"/>
    </row>
    <row r="32" spans="1:5" x14ac:dyDescent="0.25">
      <c r="B32"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scale="8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24"/>
  <sheetViews>
    <sheetView workbookViewId="0">
      <selection sqref="A1:D24"/>
    </sheetView>
  </sheetViews>
  <sheetFormatPr defaultRowHeight="12.5" x14ac:dyDescent="0.25"/>
  <cols>
    <col min="1" max="1" width="20.81640625" customWidth="1"/>
    <col min="2" max="2" width="22.54296875" customWidth="1"/>
    <col min="3" max="3" width="20.54296875" customWidth="1"/>
    <col min="4" max="4" width="11.81640625" customWidth="1"/>
  </cols>
  <sheetData>
    <row r="1" spans="1:4" x14ac:dyDescent="0.25">
      <c r="A1" s="24">
        <f>+Summary!$A$2</f>
        <v>0</v>
      </c>
    </row>
    <row r="4" spans="1:4" ht="13" x14ac:dyDescent="0.25">
      <c r="A4" s="3" t="s">
        <v>4</v>
      </c>
      <c r="B4" s="4"/>
      <c r="C4" s="4"/>
      <c r="D4" s="4"/>
    </row>
    <row r="5" spans="1:4" ht="13" x14ac:dyDescent="0.25">
      <c r="A5" s="3"/>
      <c r="B5" s="4"/>
      <c r="C5" s="4"/>
      <c r="D5" s="4"/>
    </row>
    <row r="6" spans="1:4" ht="13" x14ac:dyDescent="0.25">
      <c r="A6" s="5" t="s">
        <v>76</v>
      </c>
      <c r="B6" s="4"/>
      <c r="C6" s="4"/>
      <c r="D6" s="4"/>
    </row>
    <row r="7" spans="1:4" x14ac:dyDescent="0.25">
      <c r="A7" s="6"/>
      <c r="B7" s="4"/>
      <c r="C7" s="4"/>
      <c r="D7" s="4"/>
    </row>
    <row r="8" spans="1:4" x14ac:dyDescent="0.25">
      <c r="A8" s="30" t="s">
        <v>77</v>
      </c>
      <c r="B8" s="4"/>
      <c r="C8" s="4"/>
      <c r="D8" s="4"/>
    </row>
    <row r="9" spans="1:4" x14ac:dyDescent="0.25">
      <c r="A9" s="30" t="s">
        <v>79</v>
      </c>
      <c r="B9" s="4"/>
      <c r="C9" s="4"/>
      <c r="D9" s="4"/>
    </row>
    <row r="10" spans="1:4" x14ac:dyDescent="0.25">
      <c r="A10" s="30" t="s">
        <v>81</v>
      </c>
      <c r="B10" s="30"/>
      <c r="C10" s="30"/>
      <c r="D10" s="30"/>
    </row>
    <row r="11" spans="1:4" x14ac:dyDescent="0.25">
      <c r="A11" s="30" t="s">
        <v>82</v>
      </c>
      <c r="B11" s="4"/>
      <c r="C11" s="4"/>
      <c r="D11" s="4"/>
    </row>
    <row r="12" spans="1:4" ht="24.75" customHeight="1" x14ac:dyDescent="0.25">
      <c r="A12" s="330" t="s">
        <v>83</v>
      </c>
      <c r="B12" s="331"/>
      <c r="C12" s="331"/>
      <c r="D12" s="331"/>
    </row>
    <row r="13" spans="1:4" ht="13" thickBot="1" x14ac:dyDescent="0.3">
      <c r="A13" s="8"/>
      <c r="B13" s="9"/>
      <c r="C13" s="9"/>
      <c r="D13" s="9"/>
    </row>
    <row r="14" spans="1:4" ht="13" thickTop="1" x14ac:dyDescent="0.25">
      <c r="A14" s="2" t="s">
        <v>0</v>
      </c>
      <c r="B14" s="2" t="s">
        <v>1</v>
      </c>
      <c r="C14" s="2" t="s">
        <v>2</v>
      </c>
      <c r="D14" s="2" t="s">
        <v>3</v>
      </c>
    </row>
    <row r="15" spans="1:4" ht="38" thickBot="1" x14ac:dyDescent="0.3">
      <c r="A15" s="10" t="s">
        <v>78</v>
      </c>
      <c r="B15" s="36" t="s">
        <v>80</v>
      </c>
      <c r="C15" s="10" t="s">
        <v>24</v>
      </c>
      <c r="D15" s="10" t="s">
        <v>84</v>
      </c>
    </row>
    <row r="16" spans="1:4" ht="13" thickTop="1" x14ac:dyDescent="0.25">
      <c r="A16" s="29"/>
      <c r="B16" s="20"/>
      <c r="C16" s="20">
        <v>12</v>
      </c>
      <c r="D16" s="12">
        <f>B16*C16</f>
        <v>0</v>
      </c>
    </row>
    <row r="17" spans="1:4" x14ac:dyDescent="0.25">
      <c r="B17" s="20"/>
      <c r="C17" s="20">
        <v>0</v>
      </c>
      <c r="D17" s="12">
        <f>B17*C17</f>
        <v>0</v>
      </c>
    </row>
    <row r="18" spans="1:4" x14ac:dyDescent="0.25">
      <c r="B18" s="20"/>
      <c r="C18" s="20">
        <v>12</v>
      </c>
      <c r="D18" s="12">
        <f>B18*C18</f>
        <v>0</v>
      </c>
    </row>
    <row r="19" spans="1:4" x14ac:dyDescent="0.25">
      <c r="B19" s="20"/>
      <c r="C19" s="20"/>
      <c r="D19" s="12">
        <f>B19*C19</f>
        <v>0</v>
      </c>
    </row>
    <row r="20" spans="1:4" x14ac:dyDescent="0.25">
      <c r="B20" s="20"/>
      <c r="C20" s="20"/>
    </row>
    <row r="21" spans="1:4" x14ac:dyDescent="0.25">
      <c r="B21" s="22"/>
      <c r="C21" s="15" t="s">
        <v>22</v>
      </c>
      <c r="D21" s="20">
        <f>SUM(D16:D20)</f>
        <v>0</v>
      </c>
    </row>
    <row r="24" spans="1:4" ht="13" x14ac:dyDescent="0.3">
      <c r="A24" s="39" t="s">
        <v>122</v>
      </c>
    </row>
  </sheetData>
  <mergeCells count="1">
    <mergeCell ref="A12:D12"/>
  </mergeCells>
  <phoneticPr fontId="9"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26"/>
  <sheetViews>
    <sheetView workbookViewId="0">
      <selection sqref="A1:D24"/>
    </sheetView>
  </sheetViews>
  <sheetFormatPr defaultRowHeight="12.5" x14ac:dyDescent="0.25"/>
  <cols>
    <col min="1" max="1" width="40.81640625" customWidth="1"/>
    <col min="2" max="2" width="13.453125" customWidth="1"/>
    <col min="4" max="4" width="11.1796875" customWidth="1"/>
  </cols>
  <sheetData>
    <row r="1" spans="1:4" x14ac:dyDescent="0.25">
      <c r="A1" s="24">
        <f>+Summary!$A$2</f>
        <v>0</v>
      </c>
    </row>
    <row r="4" spans="1:4" ht="13" x14ac:dyDescent="0.25">
      <c r="A4" s="3" t="s">
        <v>4</v>
      </c>
      <c r="B4" s="4"/>
      <c r="C4" s="31"/>
      <c r="D4" s="4"/>
    </row>
    <row r="5" spans="1:4" ht="13" x14ac:dyDescent="0.25">
      <c r="A5" s="3"/>
      <c r="B5" s="4"/>
      <c r="C5" s="31"/>
      <c r="D5" s="4"/>
    </row>
    <row r="6" spans="1:4" ht="13" x14ac:dyDescent="0.25">
      <c r="A6" s="5" t="s">
        <v>90</v>
      </c>
      <c r="B6" s="4"/>
      <c r="C6" s="31"/>
      <c r="D6" s="4"/>
    </row>
    <row r="7" spans="1:4" x14ac:dyDescent="0.25">
      <c r="A7" s="6"/>
      <c r="B7" s="4"/>
      <c r="C7" s="31"/>
      <c r="D7" s="4"/>
    </row>
    <row r="8" spans="1:4" x14ac:dyDescent="0.25">
      <c r="A8" s="30" t="s">
        <v>85</v>
      </c>
      <c r="B8" s="4"/>
      <c r="C8" s="31"/>
      <c r="D8" s="4"/>
    </row>
    <row r="9" spans="1:4" x14ac:dyDescent="0.25">
      <c r="A9" s="29" t="s">
        <v>123</v>
      </c>
      <c r="B9" s="4"/>
      <c r="C9" s="31"/>
      <c r="D9" s="4"/>
    </row>
    <row r="10" spans="1:4" x14ac:dyDescent="0.25">
      <c r="A10" s="29" t="s">
        <v>124</v>
      </c>
      <c r="B10" s="4"/>
      <c r="C10" s="31"/>
      <c r="D10" s="4"/>
    </row>
    <row r="11" spans="1:4" x14ac:dyDescent="0.25">
      <c r="A11" s="30" t="s">
        <v>87</v>
      </c>
      <c r="B11" s="4"/>
      <c r="C11" s="31"/>
      <c r="D11" s="4"/>
    </row>
    <row r="12" spans="1:4" x14ac:dyDescent="0.25">
      <c r="A12" s="30" t="s">
        <v>89</v>
      </c>
      <c r="B12" s="4"/>
      <c r="C12" s="31"/>
      <c r="D12" s="4"/>
    </row>
    <row r="13" spans="1:4" x14ac:dyDescent="0.25">
      <c r="A13" s="7" t="s">
        <v>88</v>
      </c>
      <c r="B13" s="4"/>
      <c r="C13" s="31"/>
      <c r="D13" s="4"/>
    </row>
    <row r="14" spans="1:4" ht="13" thickBot="1" x14ac:dyDescent="0.3">
      <c r="A14" s="8"/>
      <c r="B14" s="9"/>
      <c r="C14" s="32"/>
      <c r="D14" s="9"/>
    </row>
    <row r="15" spans="1:4" ht="13" thickTop="1" x14ac:dyDescent="0.25">
      <c r="A15" s="2" t="s">
        <v>0</v>
      </c>
      <c r="B15" s="2" t="s">
        <v>1</v>
      </c>
      <c r="C15" s="33" t="s">
        <v>2</v>
      </c>
      <c r="D15" s="2" t="s">
        <v>3</v>
      </c>
    </row>
    <row r="16" spans="1:4" ht="25.5" thickBot="1" x14ac:dyDescent="0.3">
      <c r="A16" s="10" t="s">
        <v>86</v>
      </c>
      <c r="B16" s="10" t="s">
        <v>71</v>
      </c>
      <c r="C16" s="10" t="s">
        <v>100</v>
      </c>
      <c r="D16" s="10" t="s">
        <v>91</v>
      </c>
    </row>
    <row r="17" spans="1:4" ht="13" thickTop="1" x14ac:dyDescent="0.25">
      <c r="D17" s="42"/>
    </row>
    <row r="18" spans="1:4" x14ac:dyDescent="0.25">
      <c r="A18" t="s">
        <v>115</v>
      </c>
      <c r="B18" s="11">
        <v>100</v>
      </c>
      <c r="C18" s="11">
        <v>3</v>
      </c>
      <c r="D18" s="40">
        <f>B18*C18</f>
        <v>300</v>
      </c>
    </row>
    <row r="19" spans="1:4" x14ac:dyDescent="0.25">
      <c r="A19" t="s">
        <v>137</v>
      </c>
      <c r="B19" s="11">
        <v>200</v>
      </c>
      <c r="C19" s="11">
        <v>5</v>
      </c>
      <c r="D19" s="40">
        <f>B19*C19</f>
        <v>1000</v>
      </c>
    </row>
    <row r="20" spans="1:4" x14ac:dyDescent="0.25">
      <c r="B20" s="11"/>
      <c r="C20" s="11"/>
      <c r="D20" s="40">
        <f>B20*C20</f>
        <v>0</v>
      </c>
    </row>
    <row r="21" spans="1:4" x14ac:dyDescent="0.25">
      <c r="B21" s="11"/>
      <c r="C21" s="11"/>
      <c r="D21" s="40">
        <f>B21*C21</f>
        <v>0</v>
      </c>
    </row>
    <row r="22" spans="1:4" x14ac:dyDescent="0.25">
      <c r="B22" s="11"/>
      <c r="C22" s="11"/>
      <c r="D22" s="40"/>
    </row>
    <row r="23" spans="1:4" x14ac:dyDescent="0.25">
      <c r="B23" s="43" t="s">
        <v>22</v>
      </c>
      <c r="C23" s="11"/>
      <c r="D23" s="40">
        <f>SUM(D18:D22)</f>
        <v>1300</v>
      </c>
    </row>
    <row r="26" spans="1:4" ht="13" x14ac:dyDescent="0.3">
      <c r="A26" s="39" t="s">
        <v>122</v>
      </c>
    </row>
  </sheetData>
  <phoneticPr fontId="9"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election sqref="A1:D24"/>
    </sheetView>
  </sheetViews>
  <sheetFormatPr defaultRowHeight="12.5" x14ac:dyDescent="0.25"/>
  <sheetData>
    <row r="1" spans="1:1" x14ac:dyDescent="0.25">
      <c r="A1" s="24">
        <f>+Summary!$A$2</f>
        <v>0</v>
      </c>
    </row>
  </sheetData>
  <phoneticPr fontId="9"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workbookViewId="0">
      <pane ySplit="5" topLeftCell="A6" activePane="bottomLeft" state="frozen"/>
      <selection pane="bottomLeft" activeCell="A3" sqref="A3:F3"/>
    </sheetView>
  </sheetViews>
  <sheetFormatPr defaultRowHeight="12.5" x14ac:dyDescent="0.25"/>
  <cols>
    <col min="1" max="1" width="24.81640625" customWidth="1"/>
    <col min="2" max="2" width="20.1796875" customWidth="1"/>
    <col min="3" max="3" width="17.1796875" customWidth="1"/>
    <col min="4" max="4" width="14.81640625" customWidth="1"/>
  </cols>
  <sheetData>
    <row r="1" spans="1:8" ht="13" x14ac:dyDescent="0.3">
      <c r="A1" s="293" t="str">
        <f>Summary!$A$3</f>
        <v>ANNUAL PERIOD</v>
      </c>
      <c r="B1" s="293"/>
      <c r="C1" s="293"/>
      <c r="D1" s="293"/>
      <c r="E1" s="293"/>
      <c r="F1" s="293"/>
    </row>
    <row r="3" spans="1:8" ht="13" x14ac:dyDescent="0.25">
      <c r="A3" s="295" t="str">
        <f>Summary!$A$5</f>
        <v>Adoption</v>
      </c>
      <c r="B3" s="295"/>
      <c r="C3" s="295"/>
      <c r="D3" s="295"/>
      <c r="E3" s="295"/>
      <c r="F3" s="295"/>
    </row>
    <row r="4" spans="1:8" ht="13" x14ac:dyDescent="0.25">
      <c r="A4" s="3"/>
      <c r="B4" s="4"/>
      <c r="C4" s="4"/>
      <c r="D4" s="4"/>
    </row>
    <row r="5" spans="1:8" ht="13" x14ac:dyDescent="0.25">
      <c r="A5" s="294" t="s">
        <v>259</v>
      </c>
      <c r="B5" s="294"/>
      <c r="C5" s="294"/>
      <c r="D5" s="294"/>
      <c r="E5" s="294"/>
      <c r="F5" s="294"/>
    </row>
    <row r="6" spans="1:8" ht="13" x14ac:dyDescent="0.25">
      <c r="A6" s="5"/>
      <c r="B6" s="4"/>
      <c r="C6" s="4"/>
      <c r="D6" s="4"/>
    </row>
    <row r="7" spans="1:8" x14ac:dyDescent="0.25">
      <c r="A7" s="328" t="s">
        <v>320</v>
      </c>
      <c r="B7" s="328"/>
      <c r="C7" s="328"/>
      <c r="D7" s="328"/>
    </row>
    <row r="8" spans="1:8" x14ac:dyDescent="0.25">
      <c r="A8" s="328" t="s">
        <v>273</v>
      </c>
      <c r="B8" s="328"/>
      <c r="C8" s="328"/>
      <c r="D8" s="328"/>
    </row>
    <row r="9" spans="1:8" x14ac:dyDescent="0.25">
      <c r="A9" s="81" t="s">
        <v>169</v>
      </c>
      <c r="B9" s="83"/>
      <c r="C9" s="83"/>
      <c r="D9" s="83"/>
    </row>
    <row r="10" spans="1:8" x14ac:dyDescent="0.25">
      <c r="A10" s="81" t="s">
        <v>213</v>
      </c>
      <c r="B10" s="83"/>
      <c r="C10" s="83"/>
      <c r="D10" s="83"/>
    </row>
    <row r="11" spans="1:8" x14ac:dyDescent="0.25">
      <c r="A11" s="303" t="s">
        <v>318</v>
      </c>
      <c r="B11" s="303"/>
      <c r="C11" s="303"/>
      <c r="D11" s="303"/>
    </row>
    <row r="12" spans="1:8" x14ac:dyDescent="0.25">
      <c r="A12" s="221"/>
      <c r="B12" s="221"/>
      <c r="C12" s="221"/>
      <c r="D12" s="221"/>
    </row>
    <row r="13" spans="1:8" x14ac:dyDescent="0.25">
      <c r="A13" s="221"/>
      <c r="B13" s="221"/>
      <c r="C13" s="221"/>
      <c r="D13" s="221"/>
    </row>
    <row r="14" spans="1:8" x14ac:dyDescent="0.25">
      <c r="A14" s="2" t="s">
        <v>0</v>
      </c>
      <c r="B14" s="2" t="s">
        <v>1</v>
      </c>
      <c r="C14" s="2" t="s">
        <v>2</v>
      </c>
      <c r="D14" s="2" t="s">
        <v>3</v>
      </c>
      <c r="F14" s="307" t="s">
        <v>319</v>
      </c>
      <c r="G14" s="308"/>
      <c r="H14" s="309"/>
    </row>
    <row r="15" spans="1:8" ht="25.5" thickBot="1" x14ac:dyDescent="0.3">
      <c r="A15" s="155" t="s">
        <v>94</v>
      </c>
      <c r="B15" s="155" t="s">
        <v>25</v>
      </c>
      <c r="C15" s="69" t="s">
        <v>192</v>
      </c>
      <c r="D15" s="155" t="s">
        <v>321</v>
      </c>
      <c r="F15" s="247">
        <v>45473</v>
      </c>
      <c r="G15" s="231">
        <v>45107</v>
      </c>
      <c r="H15" s="231">
        <v>44742</v>
      </c>
    </row>
    <row r="16" spans="1:8" ht="13" thickTop="1" x14ac:dyDescent="0.25">
      <c r="A16" s="215"/>
      <c r="B16" s="124"/>
      <c r="C16" s="127"/>
      <c r="D16" s="107">
        <v>0</v>
      </c>
      <c r="F16" s="164"/>
      <c r="G16" s="164"/>
      <c r="H16" s="164"/>
    </row>
    <row r="17" spans="1:8" x14ac:dyDescent="0.25">
      <c r="A17" s="194"/>
      <c r="B17" s="124"/>
      <c r="C17" s="128"/>
      <c r="D17" s="107">
        <v>0</v>
      </c>
      <c r="F17" s="164"/>
      <c r="G17" s="164"/>
      <c r="H17" s="164"/>
    </row>
    <row r="18" spans="1:8" x14ac:dyDescent="0.25">
      <c r="A18" s="194"/>
      <c r="B18" s="124"/>
      <c r="C18" s="128"/>
      <c r="D18" s="107">
        <v>0</v>
      </c>
      <c r="F18" s="164"/>
      <c r="G18" s="164"/>
      <c r="H18" s="164"/>
    </row>
    <row r="19" spans="1:8" x14ac:dyDescent="0.25">
      <c r="A19" s="194"/>
      <c r="B19" s="124"/>
      <c r="C19" s="128"/>
      <c r="D19" s="107">
        <v>0</v>
      </c>
      <c r="F19" s="164"/>
      <c r="G19" s="164"/>
      <c r="H19" s="164"/>
    </row>
    <row r="20" spans="1:8" x14ac:dyDescent="0.25">
      <c r="A20" s="194"/>
      <c r="B20" s="124"/>
      <c r="C20" s="128"/>
      <c r="D20" s="107">
        <v>0</v>
      </c>
      <c r="F20" s="164"/>
      <c r="G20" s="164"/>
      <c r="H20" s="164"/>
    </row>
    <row r="21" spans="1:8" x14ac:dyDescent="0.25">
      <c r="A21" s="194"/>
      <c r="B21" s="124"/>
      <c r="C21" s="128"/>
      <c r="D21" s="107">
        <v>0</v>
      </c>
      <c r="F21" s="164"/>
      <c r="G21" s="164"/>
      <c r="H21" s="164"/>
    </row>
    <row r="22" spans="1:8" x14ac:dyDescent="0.25">
      <c r="A22" s="194"/>
      <c r="B22" s="124"/>
      <c r="C22" s="128"/>
      <c r="D22" s="107">
        <v>0</v>
      </c>
      <c r="F22" s="164"/>
      <c r="G22" s="164"/>
      <c r="H22" s="164"/>
    </row>
    <row r="23" spans="1:8" x14ac:dyDescent="0.25">
      <c r="A23" s="194"/>
      <c r="B23" s="124"/>
      <c r="C23" s="128"/>
      <c r="D23" s="107">
        <v>0</v>
      </c>
      <c r="F23" s="164"/>
      <c r="G23" s="164"/>
      <c r="H23" s="164"/>
    </row>
    <row r="24" spans="1:8" ht="13.5" thickBot="1" x14ac:dyDescent="0.35">
      <c r="B24" s="55"/>
      <c r="C24" s="57" t="s">
        <v>22</v>
      </c>
      <c r="D24" s="105">
        <f>SUM(D16:D23)</f>
        <v>0</v>
      </c>
      <c r="E24" s="57" t="s">
        <v>22</v>
      </c>
      <c r="F24" s="105">
        <f>SUM(F16:F23)</f>
        <v>0</v>
      </c>
      <c r="G24" s="105">
        <f>SUM(G16:G23)</f>
        <v>0</v>
      </c>
      <c r="H24" s="105">
        <f>SUM(H16:H23)</f>
        <v>0</v>
      </c>
    </row>
    <row r="25" spans="1:8" ht="13" thickTop="1" x14ac:dyDescent="0.25">
      <c r="B25" s="20"/>
      <c r="C25" s="15"/>
      <c r="D25" s="21"/>
    </row>
    <row r="26" spans="1:8" ht="13" x14ac:dyDescent="0.25">
      <c r="A26" s="283" t="s">
        <v>237</v>
      </c>
      <c r="B26" s="283"/>
      <c r="C26" s="283"/>
      <c r="D26" s="283"/>
    </row>
    <row r="27" spans="1:8" x14ac:dyDescent="0.25">
      <c r="A27" s="310"/>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row r="31" spans="1:8" x14ac:dyDescent="0.25">
      <c r="B31" s="64"/>
    </row>
  </sheetData>
  <mergeCells count="9">
    <mergeCell ref="A26:D26"/>
    <mergeCell ref="A27:D30"/>
    <mergeCell ref="F14:H14"/>
    <mergeCell ref="A11:D11"/>
    <mergeCell ref="A1:F1"/>
    <mergeCell ref="A3:F3"/>
    <mergeCell ref="A7:D7"/>
    <mergeCell ref="A8:D8"/>
    <mergeCell ref="A5:F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40"/>
  <sheetViews>
    <sheetView showGridLines="0" zoomScaleNormal="100" workbookViewId="0">
      <pane ySplit="7" topLeftCell="A8" activePane="bottomLeft" state="frozen"/>
      <selection pane="bottomLeft" activeCell="A6" sqref="A6"/>
    </sheetView>
  </sheetViews>
  <sheetFormatPr defaultRowHeight="12.5" x14ac:dyDescent="0.25"/>
  <cols>
    <col min="1" max="1" width="37.81640625" customWidth="1"/>
    <col min="2" max="2" width="16.81640625" customWidth="1"/>
    <col min="3" max="3" width="10.54296875" customWidth="1"/>
    <col min="4" max="4" width="17.453125" customWidth="1"/>
    <col min="5" max="5" width="11.45312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322</v>
      </c>
      <c r="B6" s="4"/>
      <c r="C6" s="4"/>
      <c r="D6" s="4"/>
    </row>
    <row r="7" spans="1:8" ht="13" x14ac:dyDescent="0.25">
      <c r="A7" s="5"/>
      <c r="B7" s="4"/>
      <c r="C7" s="4"/>
      <c r="D7" s="4"/>
    </row>
    <row r="8" spans="1:8" ht="13" x14ac:dyDescent="0.25">
      <c r="A8" s="237" t="s">
        <v>323</v>
      </c>
      <c r="B8" s="4"/>
      <c r="C8" s="4"/>
      <c r="D8" s="4"/>
    </row>
    <row r="9" spans="1:8" ht="13" x14ac:dyDescent="0.25">
      <c r="A9" s="5"/>
      <c r="B9" s="4"/>
      <c r="C9" s="4"/>
      <c r="D9" s="4"/>
    </row>
    <row r="10" spans="1:8" ht="26.25" customHeight="1" x14ac:dyDescent="0.25">
      <c r="A10" s="328" t="s">
        <v>274</v>
      </c>
      <c r="B10" s="328"/>
      <c r="C10" s="328"/>
      <c r="D10" s="328"/>
    </row>
    <row r="11" spans="1:8" ht="13.5" customHeight="1" x14ac:dyDescent="0.25">
      <c r="A11" s="328" t="s">
        <v>279</v>
      </c>
      <c r="B11" s="328"/>
      <c r="C11" s="328"/>
      <c r="D11" s="328"/>
    </row>
    <row r="12" spans="1:8" x14ac:dyDescent="0.25">
      <c r="A12" s="81" t="s">
        <v>169</v>
      </c>
      <c r="B12" s="83"/>
      <c r="C12" s="83"/>
      <c r="D12" s="83"/>
    </row>
    <row r="13" spans="1:8" x14ac:dyDescent="0.25">
      <c r="A13" s="81" t="s">
        <v>213</v>
      </c>
      <c r="B13" s="83"/>
      <c r="C13" s="83"/>
      <c r="D13" s="83"/>
      <c r="E13" s="1"/>
    </row>
    <row r="14" spans="1:8" ht="15" customHeight="1" x14ac:dyDescent="0.25">
      <c r="A14" s="303" t="s">
        <v>318</v>
      </c>
      <c r="B14" s="303"/>
      <c r="C14" s="303"/>
      <c r="D14" s="303"/>
      <c r="E14" s="16"/>
    </row>
    <row r="15" spans="1:8" ht="9" customHeight="1" x14ac:dyDescent="0.25">
      <c r="A15" s="221"/>
      <c r="B15" s="221"/>
      <c r="C15" s="221"/>
      <c r="D15" s="221"/>
      <c r="E15" s="16"/>
    </row>
    <row r="16" spans="1:8" ht="20.149999999999999" customHeight="1" x14ac:dyDescent="0.25">
      <c r="A16" s="2" t="s">
        <v>0</v>
      </c>
      <c r="B16" s="2" t="s">
        <v>1</v>
      </c>
      <c r="C16" s="2" t="s">
        <v>2</v>
      </c>
      <c r="D16" s="2" t="s">
        <v>3</v>
      </c>
      <c r="F16" s="307" t="s">
        <v>319</v>
      </c>
      <c r="G16" s="308"/>
      <c r="H16" s="309"/>
    </row>
    <row r="17" spans="1:8" ht="37.5" customHeight="1" thickBot="1" x14ac:dyDescent="0.3">
      <c r="A17" s="10" t="s">
        <v>145</v>
      </c>
      <c r="B17" s="69" t="s">
        <v>23</v>
      </c>
      <c r="C17" s="69" t="s">
        <v>192</v>
      </c>
      <c r="D17" s="69" t="s">
        <v>236</v>
      </c>
      <c r="F17" s="247">
        <v>45473</v>
      </c>
      <c r="G17" s="231">
        <v>45107</v>
      </c>
      <c r="H17" s="231">
        <v>44742</v>
      </c>
    </row>
    <row r="18" spans="1:8" ht="13" thickTop="1" x14ac:dyDescent="0.25">
      <c r="A18" s="215"/>
      <c r="B18" s="124"/>
      <c r="C18" s="127"/>
      <c r="D18" s="107">
        <f t="shared" ref="D18:D26" si="0">B18*C18</f>
        <v>0</v>
      </c>
      <c r="F18" s="164"/>
      <c r="G18" s="164"/>
      <c r="H18" s="164"/>
    </row>
    <row r="19" spans="1:8" x14ac:dyDescent="0.25">
      <c r="A19" s="194"/>
      <c r="B19" s="124"/>
      <c r="C19" s="128"/>
      <c r="D19" s="107">
        <f>B19*C19</f>
        <v>0</v>
      </c>
      <c r="F19" s="164"/>
      <c r="G19" s="164"/>
      <c r="H19" s="164"/>
    </row>
    <row r="20" spans="1:8" x14ac:dyDescent="0.25">
      <c r="A20" s="194"/>
      <c r="B20" s="124"/>
      <c r="C20" s="128"/>
      <c r="D20" s="107">
        <f t="shared" si="0"/>
        <v>0</v>
      </c>
      <c r="F20" s="164"/>
      <c r="G20" s="164"/>
      <c r="H20" s="164"/>
    </row>
    <row r="21" spans="1:8" x14ac:dyDescent="0.25">
      <c r="A21" s="194"/>
      <c r="B21" s="124"/>
      <c r="C21" s="128"/>
      <c r="D21" s="107">
        <f t="shared" si="0"/>
        <v>0</v>
      </c>
      <c r="F21" s="164"/>
      <c r="G21" s="164"/>
      <c r="H21" s="164"/>
    </row>
    <row r="22" spans="1:8" x14ac:dyDescent="0.25">
      <c r="A22" s="194"/>
      <c r="B22" s="124"/>
      <c r="C22" s="128"/>
      <c r="D22" s="107">
        <f t="shared" si="0"/>
        <v>0</v>
      </c>
      <c r="F22" s="164"/>
      <c r="G22" s="164"/>
      <c r="H22" s="164"/>
    </row>
    <row r="23" spans="1:8" x14ac:dyDescent="0.25">
      <c r="A23" s="194"/>
      <c r="B23" s="124"/>
      <c r="C23" s="128"/>
      <c r="D23" s="107">
        <f t="shared" si="0"/>
        <v>0</v>
      </c>
      <c r="F23" s="164"/>
      <c r="G23" s="164"/>
      <c r="H23" s="164"/>
    </row>
    <row r="24" spans="1:8" x14ac:dyDescent="0.25">
      <c r="A24" s="194"/>
      <c r="B24" s="124"/>
      <c r="C24" s="128"/>
      <c r="D24" s="107">
        <f t="shared" si="0"/>
        <v>0</v>
      </c>
      <c r="F24" s="164"/>
      <c r="G24" s="164"/>
      <c r="H24" s="164"/>
    </row>
    <row r="25" spans="1:8" x14ac:dyDescent="0.25">
      <c r="A25" s="194"/>
      <c r="B25" s="124"/>
      <c r="C25" s="128"/>
      <c r="D25" s="107">
        <f t="shared" si="0"/>
        <v>0</v>
      </c>
      <c r="F25" s="164"/>
      <c r="G25" s="164"/>
      <c r="H25" s="164"/>
    </row>
    <row r="26" spans="1:8" x14ac:dyDescent="0.25">
      <c r="A26" s="194"/>
      <c r="B26" s="124"/>
      <c r="C26" s="128"/>
      <c r="D26" s="107">
        <f t="shared" si="0"/>
        <v>0</v>
      </c>
      <c r="F26" s="164"/>
      <c r="G26" s="164"/>
      <c r="H26" s="164"/>
    </row>
    <row r="27" spans="1:8" ht="27.75" customHeight="1" thickBot="1" x14ac:dyDescent="0.35">
      <c r="B27" s="55"/>
      <c r="C27" s="57" t="s">
        <v>22</v>
      </c>
      <c r="D27" s="105">
        <f>SUM(D18:D26)</f>
        <v>0</v>
      </c>
      <c r="E27" s="57" t="s">
        <v>22</v>
      </c>
      <c r="F27" s="105">
        <f>SUM(F18:F26)</f>
        <v>0</v>
      </c>
      <c r="G27" s="105">
        <f>SUM(G18:G26)</f>
        <v>0</v>
      </c>
      <c r="H27" s="105">
        <f>SUM(H18:H26)</f>
        <v>0</v>
      </c>
    </row>
    <row r="28" spans="1:8" ht="13" thickTop="1" x14ac:dyDescent="0.25">
      <c r="B28" s="20"/>
      <c r="C28" s="15"/>
      <c r="D28" s="21"/>
    </row>
    <row r="29" spans="1:8" ht="27.75" customHeight="1" x14ac:dyDescent="0.25">
      <c r="A29" s="283" t="s">
        <v>237</v>
      </c>
      <c r="B29" s="283"/>
      <c r="C29" s="283"/>
      <c r="D29" s="283"/>
    </row>
    <row r="30" spans="1:8" x14ac:dyDescent="0.25">
      <c r="A30" s="310"/>
      <c r="B30" s="273"/>
      <c r="C30" s="273"/>
      <c r="D30" s="273"/>
    </row>
    <row r="31" spans="1:8" x14ac:dyDescent="0.25">
      <c r="A31" s="273"/>
      <c r="B31" s="273"/>
      <c r="C31" s="273"/>
      <c r="D31" s="273"/>
    </row>
    <row r="32" spans="1:8" x14ac:dyDescent="0.25">
      <c r="A32" s="273"/>
      <c r="B32" s="273"/>
      <c r="C32" s="273"/>
      <c r="D32" s="273"/>
    </row>
    <row r="33" spans="1:4" x14ac:dyDescent="0.25">
      <c r="A33" s="273"/>
      <c r="B33" s="273"/>
      <c r="C33" s="273"/>
      <c r="D33" s="273"/>
    </row>
    <row r="34" spans="1:4" x14ac:dyDescent="0.25">
      <c r="B34" s="64"/>
    </row>
    <row r="35" spans="1:4" x14ac:dyDescent="0.25">
      <c r="B35" s="64"/>
    </row>
    <row r="36" spans="1:4" x14ac:dyDescent="0.25">
      <c r="B36" s="63"/>
    </row>
    <row r="37" spans="1:4" x14ac:dyDescent="0.25">
      <c r="B37" s="20"/>
    </row>
    <row r="38" spans="1:4" x14ac:dyDescent="0.25">
      <c r="B38" s="20"/>
    </row>
    <row r="39" spans="1:4" x14ac:dyDescent="0.25">
      <c r="B39" s="20"/>
    </row>
    <row r="40" spans="1:4" x14ac:dyDescent="0.25">
      <c r="B40" s="20"/>
    </row>
  </sheetData>
  <sheetProtection selectLockedCells="1"/>
  <mergeCells count="8">
    <mergeCell ref="A1:D1"/>
    <mergeCell ref="A2:D2"/>
    <mergeCell ref="A29:D29"/>
    <mergeCell ref="A30:D33"/>
    <mergeCell ref="A10:D10"/>
    <mergeCell ref="A11:D11"/>
    <mergeCell ref="F16:H16"/>
    <mergeCell ref="A14:D14"/>
  </mergeCells>
  <phoneticPr fontId="9" type="noConversion"/>
  <printOptions horizontalCentered="1"/>
  <pageMargins left="0.75" right="0.75" top="1" bottom="1"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E30"/>
  <sheetViews>
    <sheetView workbookViewId="0">
      <selection activeCell="L37" sqref="L37"/>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ht="20.149999999999999" customHeight="1" x14ac:dyDescent="0.25"/>
    <row r="3" spans="1:5" ht="13" x14ac:dyDescent="0.25">
      <c r="A3" s="3" t="s">
        <v>4</v>
      </c>
      <c r="B3" s="4"/>
      <c r="C3" s="4"/>
      <c r="D3" s="4"/>
    </row>
    <row r="4" spans="1:5" ht="13" x14ac:dyDescent="0.25">
      <c r="A4" s="3"/>
      <c r="B4" s="4"/>
      <c r="C4" s="4"/>
      <c r="D4" s="4"/>
    </row>
    <row r="5" spans="1:5" ht="13" x14ac:dyDescent="0.25">
      <c r="A5" s="5" t="s">
        <v>60</v>
      </c>
      <c r="B5" s="4"/>
      <c r="C5" s="4"/>
      <c r="D5" s="4"/>
    </row>
    <row r="6" spans="1:5" x14ac:dyDescent="0.25">
      <c r="A6" s="6"/>
      <c r="B6" s="4"/>
      <c r="C6" s="4"/>
      <c r="D6" s="4"/>
    </row>
    <row r="7" spans="1:5" x14ac:dyDescent="0.25">
      <c r="A7" s="7" t="s">
        <v>56</v>
      </c>
      <c r="B7" s="4"/>
      <c r="C7" s="4"/>
      <c r="D7" s="4"/>
    </row>
    <row r="8" spans="1:5" x14ac:dyDescent="0.25">
      <c r="A8" s="19" t="s">
        <v>46</v>
      </c>
      <c r="B8" s="4"/>
      <c r="C8" s="4"/>
      <c r="D8" s="4"/>
    </row>
    <row r="9" spans="1:5" x14ac:dyDescent="0.25">
      <c r="A9" s="7" t="s">
        <v>47</v>
      </c>
      <c r="B9" s="4"/>
      <c r="C9" s="4"/>
      <c r="D9" s="4"/>
    </row>
    <row r="10" spans="1:5" x14ac:dyDescent="0.25">
      <c r="A10" s="7" t="s">
        <v>57</v>
      </c>
      <c r="B10" s="4"/>
      <c r="C10" s="4"/>
      <c r="D10" s="4"/>
    </row>
    <row r="11" spans="1:5" x14ac:dyDescent="0.25">
      <c r="A11" s="7" t="s">
        <v>58</v>
      </c>
      <c r="B11" s="4"/>
      <c r="C11" s="4"/>
      <c r="D11" s="4"/>
    </row>
    <row r="12" spans="1:5" ht="20.149999999999999" customHeight="1" thickBot="1" x14ac:dyDescent="0.3">
      <c r="A12" s="8"/>
      <c r="B12" s="9"/>
      <c r="C12" s="9"/>
      <c r="D12" s="9"/>
    </row>
    <row r="13" spans="1:5" ht="13" thickTop="1" x14ac:dyDescent="0.25">
      <c r="A13" s="2" t="s">
        <v>0</v>
      </c>
      <c r="B13" s="2" t="s">
        <v>1</v>
      </c>
      <c r="C13" s="2" t="s">
        <v>2</v>
      </c>
      <c r="D13" s="2" t="s">
        <v>3</v>
      </c>
    </row>
    <row r="14" spans="1:5" ht="25.5" thickBot="1" x14ac:dyDescent="0.3">
      <c r="A14" s="10" t="s">
        <v>55</v>
      </c>
      <c r="B14" s="10" t="s">
        <v>44</v>
      </c>
      <c r="C14" s="10" t="s">
        <v>24</v>
      </c>
      <c r="D14" s="10" t="s">
        <v>54</v>
      </c>
      <c r="E14" s="1"/>
    </row>
    <row r="15" spans="1:5" ht="20.149999999999999" customHeight="1" thickTop="1" x14ac:dyDescent="0.25">
      <c r="A15" t="s">
        <v>99</v>
      </c>
      <c r="B15" s="20">
        <v>500</v>
      </c>
      <c r="C15" s="20">
        <v>10</v>
      </c>
      <c r="D15" s="12">
        <f>B15*C15</f>
        <v>5000</v>
      </c>
      <c r="E15" s="16"/>
    </row>
    <row r="16" spans="1:5" ht="20.149999999999999" customHeight="1" x14ac:dyDescent="0.25">
      <c r="B16" s="20"/>
      <c r="C16" s="20"/>
      <c r="D16" s="12">
        <f>B16*C16</f>
        <v>0</v>
      </c>
    </row>
    <row r="17" spans="1:4" ht="20.149999999999999" customHeight="1" x14ac:dyDescent="0.25">
      <c r="B17" s="20"/>
      <c r="C17" s="20"/>
      <c r="D17" s="12">
        <f>B17*C17</f>
        <v>0</v>
      </c>
    </row>
    <row r="18" spans="1:4" x14ac:dyDescent="0.25">
      <c r="B18" s="20"/>
      <c r="C18" s="20"/>
      <c r="D18" s="12">
        <f>B18*C18</f>
        <v>0</v>
      </c>
    </row>
    <row r="19" spans="1:4" x14ac:dyDescent="0.25">
      <c r="B19" s="20"/>
      <c r="C19" s="20"/>
    </row>
    <row r="20" spans="1:4" x14ac:dyDescent="0.25">
      <c r="B20" s="22"/>
      <c r="C20" s="15" t="s">
        <v>22</v>
      </c>
      <c r="D20" s="20">
        <f>SUM(D15:D19)</f>
        <v>5000</v>
      </c>
    </row>
    <row r="21" spans="1:4" x14ac:dyDescent="0.25">
      <c r="B21" s="22"/>
      <c r="C21" s="21"/>
      <c r="D21" s="20"/>
    </row>
    <row r="22" spans="1:4" x14ac:dyDescent="0.25">
      <c r="B22" s="22"/>
      <c r="C22" s="23"/>
      <c r="D22" s="20"/>
    </row>
    <row r="23" spans="1:4" x14ac:dyDescent="0.25">
      <c r="B23" s="22"/>
      <c r="C23" s="15"/>
      <c r="D23" s="21"/>
    </row>
    <row r="24" spans="1:4" x14ac:dyDescent="0.25">
      <c r="B24" s="20"/>
      <c r="C24" s="15"/>
      <c r="D24" s="21"/>
    </row>
    <row r="25" spans="1:4" ht="13" x14ac:dyDescent="0.25">
      <c r="A25" s="327" t="s">
        <v>122</v>
      </c>
      <c r="B25" s="327"/>
      <c r="C25" s="327"/>
      <c r="D25" s="327"/>
    </row>
    <row r="26" spans="1:4" x14ac:dyDescent="0.25">
      <c r="B26" s="20"/>
    </row>
    <row r="27" spans="1:4" x14ac:dyDescent="0.25">
      <c r="B27" s="20"/>
    </row>
    <row r="28" spans="1:4" x14ac:dyDescent="0.25">
      <c r="B28" s="20"/>
    </row>
    <row r="29" spans="1:4" x14ac:dyDescent="0.25">
      <c r="B29" s="20"/>
    </row>
    <row r="30" spans="1:4" x14ac:dyDescent="0.25">
      <c r="B30" s="20"/>
    </row>
  </sheetData>
  <mergeCells count="1">
    <mergeCell ref="A25:D25"/>
  </mergeCells>
  <phoneticPr fontId="9" type="noConversion"/>
  <printOptions horizontalCentered="1"/>
  <pageMargins left="0.75" right="0.75" top="1" bottom="1"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E31"/>
  <sheetViews>
    <sheetView workbookViewId="0">
      <selection activeCell="A22" sqref="A2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59</v>
      </c>
      <c r="B6" s="4"/>
      <c r="C6" s="4"/>
      <c r="D6" s="4"/>
    </row>
    <row r="7" spans="1:5" x14ac:dyDescent="0.25">
      <c r="A7" s="6"/>
      <c r="B7" s="4"/>
      <c r="C7" s="4"/>
      <c r="D7" s="4"/>
    </row>
    <row r="8" spans="1:5" x14ac:dyDescent="0.25">
      <c r="A8" s="30" t="s">
        <v>92</v>
      </c>
      <c r="B8" s="4"/>
      <c r="C8" s="4"/>
      <c r="D8" s="4"/>
    </row>
    <row r="9" spans="1:5" x14ac:dyDescent="0.25">
      <c r="A9" s="19" t="s">
        <v>46</v>
      </c>
      <c r="B9" s="4"/>
      <c r="C9" s="4"/>
      <c r="D9" s="4"/>
    </row>
    <row r="10" spans="1:5" x14ac:dyDescent="0.25">
      <c r="A10" s="7" t="s">
        <v>47</v>
      </c>
      <c r="B10" s="4"/>
      <c r="C10" s="4"/>
      <c r="D10" s="4"/>
    </row>
    <row r="11" spans="1:5" x14ac:dyDescent="0.25">
      <c r="A11" s="7" t="s">
        <v>61</v>
      </c>
      <c r="B11" s="4"/>
      <c r="C11" s="4"/>
      <c r="D11" s="4"/>
    </row>
    <row r="12" spans="1:5" x14ac:dyDescent="0.25">
      <c r="A12" s="30" t="s">
        <v>93</v>
      </c>
      <c r="B12" s="4"/>
      <c r="C12" s="4"/>
      <c r="D12" s="4"/>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55</v>
      </c>
      <c r="B15" s="10" t="s">
        <v>44</v>
      </c>
      <c r="C15" s="10" t="s">
        <v>24</v>
      </c>
      <c r="D15" s="36" t="s">
        <v>68</v>
      </c>
      <c r="E15" s="1"/>
    </row>
    <row r="16" spans="1:5" ht="20.149999999999999" customHeight="1" thickTop="1" x14ac:dyDescent="0.25">
      <c r="A16" t="s">
        <v>127</v>
      </c>
      <c r="B16" s="20">
        <v>500</v>
      </c>
      <c r="C16" s="20">
        <v>8</v>
      </c>
      <c r="D16" s="41">
        <f>B16*C16</f>
        <v>4000</v>
      </c>
      <c r="E16" s="16"/>
    </row>
    <row r="17" spans="1:4" ht="20.149999999999999" customHeight="1" x14ac:dyDescent="0.25">
      <c r="A17" t="s">
        <v>118</v>
      </c>
      <c r="B17" s="20"/>
      <c r="C17" s="20"/>
      <c r="D17" s="41">
        <f>B17*C17</f>
        <v>0</v>
      </c>
    </row>
    <row r="18" spans="1:4" ht="20.149999999999999" customHeight="1" x14ac:dyDescent="0.25">
      <c r="A18" t="s">
        <v>125</v>
      </c>
      <c r="B18" s="20"/>
      <c r="C18" s="20"/>
      <c r="D18" s="41">
        <f>B18*C18</f>
        <v>0</v>
      </c>
    </row>
    <row r="19" spans="1:4" x14ac:dyDescent="0.25">
      <c r="B19" s="20"/>
      <c r="C19" s="20"/>
      <c r="D19" s="41">
        <f>B19*C19</f>
        <v>0</v>
      </c>
    </row>
    <row r="20" spans="1:4" x14ac:dyDescent="0.25">
      <c r="B20" s="20"/>
      <c r="C20" s="20"/>
      <c r="D20" s="42"/>
    </row>
    <row r="21" spans="1:4" x14ac:dyDescent="0.25">
      <c r="B21" s="22"/>
      <c r="C21" s="15" t="s">
        <v>22</v>
      </c>
      <c r="D21" s="40">
        <f>SUM(D16:D20)</f>
        <v>4000</v>
      </c>
    </row>
    <row r="22" spans="1:4" x14ac:dyDescent="0.25">
      <c r="B22" s="22"/>
      <c r="C22" s="21"/>
      <c r="D22" s="20"/>
    </row>
    <row r="23" spans="1:4" x14ac:dyDescent="0.25">
      <c r="B23" s="22"/>
      <c r="C23" s="23"/>
      <c r="D23" s="20"/>
    </row>
    <row r="24" spans="1:4" x14ac:dyDescent="0.25">
      <c r="B24" s="22"/>
      <c r="C24" s="15"/>
      <c r="D24" s="21"/>
    </row>
    <row r="25" spans="1:4" x14ac:dyDescent="0.25">
      <c r="B25" s="20"/>
      <c r="C25" s="15"/>
      <c r="D25" s="21"/>
    </row>
    <row r="26" spans="1:4" ht="13" x14ac:dyDescent="0.25">
      <c r="A26" s="283" t="s">
        <v>122</v>
      </c>
      <c r="B26" s="327"/>
      <c r="C26" s="327"/>
      <c r="D26" s="327"/>
    </row>
    <row r="27" spans="1:4" ht="24.75" customHeight="1" x14ac:dyDescent="0.25">
      <c r="A27" s="329" t="s">
        <v>126</v>
      </c>
      <c r="B27" s="329"/>
      <c r="C27" s="329"/>
      <c r="D27" s="329"/>
    </row>
    <row r="28" spans="1:4" x14ac:dyDescent="0.25">
      <c r="B28" s="20"/>
    </row>
    <row r="29" spans="1:4" x14ac:dyDescent="0.25">
      <c r="B29" s="20"/>
    </row>
    <row r="30" spans="1:4" x14ac:dyDescent="0.25">
      <c r="B30" s="20"/>
    </row>
    <row r="31" spans="1:4" x14ac:dyDescent="0.25">
      <c r="B31" s="20"/>
    </row>
  </sheetData>
  <mergeCells count="2">
    <mergeCell ref="A26:D26"/>
    <mergeCell ref="A27:D27"/>
  </mergeCells>
  <phoneticPr fontId="9" type="noConversion"/>
  <printOptions horizontalCentered="1"/>
  <pageMargins left="0.75" right="0.75" top="1" bottom="1" header="0.5" footer="0.5"/>
  <pageSetup scale="98"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H31"/>
  <sheetViews>
    <sheetView showGridLines="0" zoomScaleNormal="100" workbookViewId="0">
      <pane ySplit="6" topLeftCell="A7" activePane="bottomLeft" state="frozen"/>
      <selection pane="bottomLeft" activeCell="A7" sqref="A7"/>
    </sheetView>
  </sheetViews>
  <sheetFormatPr defaultRowHeight="12.5" x14ac:dyDescent="0.25"/>
  <cols>
    <col min="1" max="1" width="37.81640625" customWidth="1"/>
    <col min="2" max="2" width="16.81640625" customWidth="1"/>
    <col min="3" max="3" width="14.81640625" customWidth="1"/>
    <col min="4" max="4" width="19.179687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155</v>
      </c>
      <c r="B6" s="4"/>
      <c r="C6" s="4"/>
      <c r="D6" s="4"/>
    </row>
    <row r="7" spans="1:8" x14ac:dyDescent="0.25">
      <c r="A7" s="81"/>
      <c r="B7" s="88"/>
      <c r="C7" s="88"/>
      <c r="D7" s="88"/>
    </row>
    <row r="8" spans="1:8" x14ac:dyDescent="0.25">
      <c r="A8" s="158" t="s">
        <v>275</v>
      </c>
      <c r="B8" s="88"/>
      <c r="C8" s="88"/>
      <c r="D8" s="88"/>
    </row>
    <row r="9" spans="1:8" x14ac:dyDescent="0.25">
      <c r="A9" s="158" t="s">
        <v>277</v>
      </c>
      <c r="B9" s="88"/>
      <c r="C9" s="88"/>
      <c r="D9" s="88"/>
    </row>
    <row r="10" spans="1:8" x14ac:dyDescent="0.25">
      <c r="A10" s="87" t="s">
        <v>174</v>
      </c>
      <c r="B10" s="88"/>
      <c r="C10" s="88"/>
      <c r="D10" s="88"/>
    </row>
    <row r="11" spans="1:8" x14ac:dyDescent="0.25">
      <c r="A11" s="81" t="s">
        <v>214</v>
      </c>
      <c r="B11" s="88"/>
      <c r="C11" s="88"/>
      <c r="D11" s="88"/>
    </row>
    <row r="12" spans="1:8" ht="20.149999999999999" customHeight="1" x14ac:dyDescent="0.25">
      <c r="A12" s="303" t="s">
        <v>318</v>
      </c>
      <c r="B12" s="303"/>
      <c r="C12" s="303"/>
      <c r="D12" s="303"/>
    </row>
    <row r="13" spans="1:8" ht="20.149999999999999" customHeight="1" x14ac:dyDescent="0.25">
      <c r="A13" s="221"/>
      <c r="B13" s="221"/>
      <c r="C13" s="221"/>
      <c r="D13" s="221"/>
    </row>
    <row r="14" spans="1:8" x14ac:dyDescent="0.25">
      <c r="A14" s="2" t="s">
        <v>0</v>
      </c>
      <c r="B14" s="2" t="s">
        <v>1</v>
      </c>
      <c r="C14" s="2" t="s">
        <v>2</v>
      </c>
      <c r="D14" s="2" t="s">
        <v>3</v>
      </c>
      <c r="F14" s="307" t="s">
        <v>319</v>
      </c>
      <c r="G14" s="308"/>
      <c r="H14" s="309"/>
    </row>
    <row r="15" spans="1:8" ht="50.5" thickBot="1" x14ac:dyDescent="0.3">
      <c r="A15" s="10" t="s">
        <v>55</v>
      </c>
      <c r="B15" s="69" t="s">
        <v>172</v>
      </c>
      <c r="C15" s="69" t="s">
        <v>173</v>
      </c>
      <c r="D15" s="69" t="s">
        <v>176</v>
      </c>
      <c r="E15" s="1"/>
      <c r="F15" s="247">
        <v>45473</v>
      </c>
      <c r="G15" s="231">
        <v>45107</v>
      </c>
      <c r="H15" s="231">
        <v>44742</v>
      </c>
    </row>
    <row r="16" spans="1:8" ht="13.5" thickTop="1" x14ac:dyDescent="0.25">
      <c r="A16" s="218"/>
      <c r="B16" s="197"/>
      <c r="C16" s="130"/>
      <c r="D16" s="107">
        <f>B16*C16</f>
        <v>0</v>
      </c>
      <c r="E16" s="1"/>
      <c r="F16" s="164"/>
      <c r="G16" s="164"/>
      <c r="H16" s="164"/>
    </row>
    <row r="17" spans="1:8" ht="13" x14ac:dyDescent="0.25">
      <c r="A17" s="216"/>
      <c r="B17" s="198"/>
      <c r="C17" s="132"/>
      <c r="D17" s="106">
        <f>B17*C17</f>
        <v>0</v>
      </c>
      <c r="E17" s="1"/>
      <c r="F17" s="164"/>
      <c r="G17" s="164"/>
      <c r="H17" s="164"/>
    </row>
    <row r="18" spans="1:8" ht="13" x14ac:dyDescent="0.25">
      <c r="A18" s="216"/>
      <c r="B18" s="196"/>
      <c r="C18" s="125"/>
      <c r="D18" s="106">
        <f>B18*C18</f>
        <v>0</v>
      </c>
      <c r="E18" s="16"/>
      <c r="F18" s="164"/>
      <c r="G18" s="164"/>
      <c r="H18" s="164"/>
    </row>
    <row r="19" spans="1:8" ht="13" x14ac:dyDescent="0.3">
      <c r="A19" s="217"/>
      <c r="B19" s="196"/>
      <c r="C19" s="125"/>
      <c r="D19" s="106">
        <f>B19*C19</f>
        <v>0</v>
      </c>
      <c r="E19" s="16"/>
      <c r="F19" s="164"/>
      <c r="G19" s="164"/>
      <c r="H19" s="164"/>
    </row>
    <row r="20" spans="1:8" ht="13" x14ac:dyDescent="0.3">
      <c r="A20" s="217"/>
      <c r="B20" s="196"/>
      <c r="C20" s="125"/>
      <c r="D20" s="106">
        <f>B20*C20</f>
        <v>0</v>
      </c>
      <c r="F20" s="164"/>
      <c r="G20" s="164"/>
      <c r="H20" s="164"/>
    </row>
    <row r="21" spans="1:8" x14ac:dyDescent="0.25">
      <c r="A21" s="116"/>
      <c r="B21" s="124"/>
      <c r="C21" s="133"/>
      <c r="D21" s="106"/>
      <c r="F21" s="164"/>
      <c r="G21" s="164"/>
      <c r="H21" s="164"/>
    </row>
    <row r="22" spans="1:8" ht="26.25" customHeight="1" thickBot="1" x14ac:dyDescent="0.35">
      <c r="B22" s="55"/>
      <c r="C22" s="57" t="s">
        <v>22</v>
      </c>
      <c r="D22" s="105">
        <f>SUM(D16:D21)</f>
        <v>0</v>
      </c>
      <c r="F22" s="105">
        <v>0</v>
      </c>
      <c r="G22" s="105">
        <v>0</v>
      </c>
      <c r="H22" s="105">
        <v>0</v>
      </c>
    </row>
    <row r="23" spans="1:8" ht="13" thickTop="1" x14ac:dyDescent="0.25">
      <c r="B23" s="22"/>
      <c r="C23" s="21"/>
      <c r="D23" s="20"/>
      <c r="F23" s="58"/>
      <c r="G23" s="58"/>
    </row>
    <row r="24" spans="1:8" ht="27" customHeight="1" x14ac:dyDescent="0.25">
      <c r="A24" s="327" t="s">
        <v>175</v>
      </c>
      <c r="B24" s="327"/>
      <c r="C24" s="327"/>
      <c r="D24" s="327"/>
      <c r="F24" s="58"/>
      <c r="G24" s="58"/>
    </row>
    <row r="25" spans="1:8" x14ac:dyDescent="0.25">
      <c r="A25" s="332"/>
      <c r="B25" s="332"/>
      <c r="C25" s="332"/>
      <c r="D25" s="332"/>
      <c r="E25" s="58"/>
      <c r="F25" s="58"/>
      <c r="G25" s="58"/>
    </row>
    <row r="26" spans="1:8" x14ac:dyDescent="0.25">
      <c r="A26" s="332"/>
      <c r="B26" s="332"/>
      <c r="C26" s="332"/>
      <c r="D26" s="332"/>
      <c r="E26" s="58"/>
      <c r="F26" s="58"/>
      <c r="G26" s="58"/>
    </row>
    <row r="27" spans="1:8" x14ac:dyDescent="0.25">
      <c r="A27" s="332"/>
      <c r="B27" s="332"/>
      <c r="C27" s="332"/>
      <c r="D27" s="332"/>
      <c r="E27" s="58"/>
      <c r="F27" s="59"/>
      <c r="G27" s="59"/>
    </row>
    <row r="28" spans="1:8" x14ac:dyDescent="0.25">
      <c r="A28" s="332"/>
      <c r="B28" s="332"/>
      <c r="C28" s="332"/>
      <c r="D28" s="332"/>
      <c r="E28" s="58"/>
    </row>
    <row r="29" spans="1:8" x14ac:dyDescent="0.25">
      <c r="A29" s="332"/>
      <c r="B29" s="332"/>
      <c r="C29" s="332"/>
      <c r="D29" s="332"/>
      <c r="E29" s="59"/>
    </row>
    <row r="30" spans="1:8" x14ac:dyDescent="0.25">
      <c r="A30" s="59"/>
    </row>
    <row r="31" spans="1:8" x14ac:dyDescent="0.25">
      <c r="A31" s="59"/>
    </row>
  </sheetData>
  <sheetProtection selectLockedCells="1"/>
  <mergeCells count="6">
    <mergeCell ref="A1:D1"/>
    <mergeCell ref="A2:D2"/>
    <mergeCell ref="A24:D24"/>
    <mergeCell ref="A25:D29"/>
    <mergeCell ref="F14:H14"/>
    <mergeCell ref="A12:D12"/>
  </mergeCells>
  <phoneticPr fontId="9" type="noConversion"/>
  <printOptions horizontalCentered="1"/>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53"/>
  <sheetViews>
    <sheetView showGridLines="0" showWhiteSpace="0" zoomScale="90" zoomScaleNormal="90" workbookViewId="0">
      <pane ySplit="6" topLeftCell="A24" activePane="bottomLeft" state="frozen"/>
      <selection pane="bottomLeft" activeCell="D38" sqref="D38"/>
    </sheetView>
  </sheetViews>
  <sheetFormatPr defaultRowHeight="12.5" x14ac:dyDescent="0.25"/>
  <cols>
    <col min="1" max="1" width="31.08984375" customWidth="1"/>
    <col min="2" max="2" width="22.81640625" customWidth="1"/>
    <col min="3" max="3" width="12.81640625" customWidth="1"/>
    <col min="4" max="4" width="41.81640625" customWidth="1"/>
    <col min="5" max="5" width="14.1796875" customWidth="1"/>
    <col min="6" max="6" width="10.1796875" customWidth="1"/>
    <col min="7" max="7" width="12.1796875" customWidth="1"/>
    <col min="8" max="8" width="14.54296875" bestFit="1" customWidth="1"/>
    <col min="27" max="27" width="20.453125" bestFit="1" customWidth="1"/>
    <col min="28" max="28" width="10.1796875" bestFit="1" customWidth="1"/>
  </cols>
  <sheetData>
    <row r="1" spans="2:28" ht="13" x14ac:dyDescent="0.3">
      <c r="B1" s="300" t="s">
        <v>329</v>
      </c>
      <c r="C1" s="300"/>
      <c r="D1" s="300"/>
      <c r="E1" s="300"/>
      <c r="AA1" s="39" t="s">
        <v>341</v>
      </c>
      <c r="AB1" s="39" t="s">
        <v>342</v>
      </c>
    </row>
    <row r="2" spans="2:28" x14ac:dyDescent="0.25">
      <c r="B2" s="300" t="str">
        <f>Summary!A3</f>
        <v>ANNUAL PERIOD</v>
      </c>
      <c r="C2" s="300"/>
      <c r="D2" s="300"/>
      <c r="E2" s="300"/>
      <c r="AA2" s="154" t="s">
        <v>337</v>
      </c>
      <c r="AB2" s="11">
        <v>68835</v>
      </c>
    </row>
    <row r="3" spans="2:28" ht="13" x14ac:dyDescent="0.25">
      <c r="B3" s="3" t="str">
        <f>Summary!A5</f>
        <v>Adoption</v>
      </c>
      <c r="C3" s="4"/>
      <c r="D3" s="4"/>
      <c r="E3" s="4"/>
      <c r="AA3" s="154" t="s">
        <v>338</v>
      </c>
      <c r="AB3" s="11">
        <v>57600</v>
      </c>
    </row>
    <row r="4" spans="2:28" ht="13" x14ac:dyDescent="0.25">
      <c r="B4" s="3"/>
      <c r="C4" s="4"/>
      <c r="D4" s="4"/>
      <c r="E4" s="4"/>
      <c r="AA4" s="154" t="s">
        <v>339</v>
      </c>
      <c r="AB4" s="11">
        <v>50000</v>
      </c>
    </row>
    <row r="5" spans="2:28" ht="13" x14ac:dyDescent="0.25">
      <c r="B5" s="5" t="s">
        <v>327</v>
      </c>
      <c r="C5" s="4"/>
      <c r="D5" s="4"/>
      <c r="E5" s="4"/>
      <c r="AA5" s="154" t="s">
        <v>340</v>
      </c>
      <c r="AB5" s="11">
        <v>31200</v>
      </c>
    </row>
    <row r="6" spans="2:28" x14ac:dyDescent="0.25">
      <c r="AA6" s="154" t="s">
        <v>372</v>
      </c>
    </row>
    <row r="7" spans="2:28" x14ac:dyDescent="0.25">
      <c r="B7" s="154" t="s">
        <v>304</v>
      </c>
    </row>
    <row r="8" spans="2:28" x14ac:dyDescent="0.25">
      <c r="B8" s="154" t="s">
        <v>351</v>
      </c>
    </row>
    <row r="9" spans="2:28" x14ac:dyDescent="0.25">
      <c r="B9" s="160" t="s">
        <v>352</v>
      </c>
    </row>
    <row r="10" spans="2:28" ht="13" x14ac:dyDescent="0.25">
      <c r="B10" s="154" t="s">
        <v>353</v>
      </c>
      <c r="D10" s="38"/>
      <c r="E10" s="38"/>
      <c r="F10" s="38"/>
      <c r="G10" s="38"/>
      <c r="H10" s="38"/>
    </row>
    <row r="11" spans="2:28" ht="13" x14ac:dyDescent="0.25">
      <c r="B11" s="154" t="s">
        <v>306</v>
      </c>
      <c r="D11" s="38"/>
      <c r="E11" s="38"/>
      <c r="F11" s="38"/>
      <c r="G11" s="38"/>
      <c r="H11" s="38"/>
    </row>
    <row r="12" spans="2:28" ht="13.5" thickBot="1" x14ac:dyDescent="0.3">
      <c r="D12" s="68"/>
      <c r="E12" s="68"/>
      <c r="F12" s="68"/>
      <c r="G12" s="68"/>
      <c r="H12" s="68"/>
    </row>
    <row r="13" spans="2:28" ht="14" thickTop="1" thickBot="1" x14ac:dyDescent="0.3">
      <c r="B13" s="227" t="s">
        <v>0</v>
      </c>
      <c r="C13" s="228" t="s">
        <v>1</v>
      </c>
      <c r="D13" s="229" t="s">
        <v>2</v>
      </c>
      <c r="E13" s="228" t="s">
        <v>3</v>
      </c>
      <c r="F13" s="230" t="s">
        <v>199</v>
      </c>
      <c r="G13" s="68"/>
      <c r="H13" s="68"/>
    </row>
    <row r="14" spans="2:28" ht="15" customHeight="1" thickTop="1" x14ac:dyDescent="0.25">
      <c r="B14" s="301" t="s">
        <v>203</v>
      </c>
      <c r="C14" s="301"/>
      <c r="D14" s="301"/>
      <c r="E14" s="301"/>
      <c r="F14" s="301"/>
      <c r="G14" s="238"/>
      <c r="H14" s="238"/>
    </row>
    <row r="15" spans="2:28" ht="15" customHeight="1" x14ac:dyDescent="0.25">
      <c r="B15" s="301" t="s">
        <v>202</v>
      </c>
      <c r="C15" s="301"/>
      <c r="D15" s="301"/>
      <c r="E15" s="301"/>
      <c r="F15" s="238"/>
      <c r="G15" s="238"/>
      <c r="H15" s="238"/>
    </row>
    <row r="16" spans="2:28" ht="15" customHeight="1" x14ac:dyDescent="0.25">
      <c r="B16" s="301" t="s">
        <v>204</v>
      </c>
      <c r="C16" s="301"/>
      <c r="D16" s="301"/>
      <c r="E16" s="301"/>
      <c r="F16" s="301"/>
      <c r="G16" s="238"/>
      <c r="H16" s="239"/>
    </row>
    <row r="17" spans="1:8" ht="15" customHeight="1" x14ac:dyDescent="0.25">
      <c r="B17" s="240" t="s">
        <v>328</v>
      </c>
      <c r="C17" s="241"/>
      <c r="D17" s="241"/>
      <c r="E17" s="241"/>
      <c r="F17" s="241"/>
      <c r="G17" s="238"/>
      <c r="H17" s="239"/>
    </row>
    <row r="18" spans="1:8" ht="15" customHeight="1" x14ac:dyDescent="0.25">
      <c r="B18" s="241" t="s">
        <v>252</v>
      </c>
      <c r="C18" s="241"/>
      <c r="D18" s="241"/>
      <c r="E18" s="241"/>
      <c r="F18" s="238"/>
      <c r="G18" s="238"/>
      <c r="H18" s="238"/>
    </row>
    <row r="19" spans="1:8" ht="15" customHeight="1" x14ac:dyDescent="0.25">
      <c r="B19" s="301" t="s">
        <v>223</v>
      </c>
      <c r="C19" s="301"/>
      <c r="D19" s="301"/>
      <c r="E19" s="301"/>
      <c r="F19" s="301"/>
      <c r="G19" s="238"/>
      <c r="H19" s="238"/>
    </row>
    <row r="20" spans="1:8" ht="15" customHeight="1" x14ac:dyDescent="0.25">
      <c r="B20" s="301" t="s">
        <v>206</v>
      </c>
      <c r="C20" s="301"/>
      <c r="D20" s="301"/>
      <c r="E20" s="301"/>
      <c r="F20" s="301"/>
      <c r="G20" s="238"/>
      <c r="H20" s="238"/>
    </row>
    <row r="21" spans="1:8" ht="13" x14ac:dyDescent="0.25">
      <c r="B21" s="299"/>
      <c r="C21" s="299"/>
      <c r="D21" s="299"/>
      <c r="E21" s="299"/>
      <c r="F21" s="81"/>
      <c r="G21" s="89"/>
      <c r="H21" s="89"/>
    </row>
    <row r="22" spans="1:8" ht="13" thickBot="1" x14ac:dyDescent="0.3">
      <c r="B22" s="14"/>
      <c r="C22" s="14"/>
      <c r="D22" s="8"/>
      <c r="E22" s="9"/>
      <c r="F22" s="9"/>
      <c r="G22" s="9"/>
      <c r="H22" s="9"/>
    </row>
    <row r="23" spans="1:8" ht="13" thickTop="1" x14ac:dyDescent="0.25">
      <c r="B23" s="178" t="s">
        <v>0</v>
      </c>
      <c r="C23" s="78"/>
      <c r="D23" s="78" t="s">
        <v>1</v>
      </c>
      <c r="E23" s="78" t="s">
        <v>3</v>
      </c>
      <c r="F23" s="78" t="s">
        <v>200</v>
      </c>
      <c r="G23" s="78" t="s">
        <v>201</v>
      </c>
      <c r="H23" s="78" t="s">
        <v>205</v>
      </c>
    </row>
    <row r="24" spans="1:8" ht="50" x14ac:dyDescent="0.25">
      <c r="A24" t="s">
        <v>336</v>
      </c>
      <c r="B24" s="162" t="s">
        <v>302</v>
      </c>
      <c r="C24" s="162" t="s">
        <v>288</v>
      </c>
      <c r="D24" s="80" t="s">
        <v>159</v>
      </c>
      <c r="E24" s="162" t="s">
        <v>305</v>
      </c>
      <c r="F24" s="162" t="s">
        <v>307</v>
      </c>
      <c r="G24" s="162" t="s">
        <v>311</v>
      </c>
      <c r="H24" s="162" t="s">
        <v>313</v>
      </c>
    </row>
    <row r="25" spans="1:8" x14ac:dyDescent="0.25">
      <c r="B25" s="162"/>
      <c r="C25" s="162"/>
      <c r="D25" s="80"/>
      <c r="E25" s="162"/>
      <c r="F25" s="162"/>
      <c r="G25" s="162"/>
      <c r="H25" s="162"/>
    </row>
    <row r="26" spans="1:8" ht="13" x14ac:dyDescent="0.3">
      <c r="A26" s="242" t="s">
        <v>359</v>
      </c>
      <c r="B26" s="253" t="s">
        <v>360</v>
      </c>
      <c r="C26" s="179" t="s">
        <v>358</v>
      </c>
      <c r="D26" s="243" t="s">
        <v>338</v>
      </c>
      <c r="E26" s="244">
        <v>57600</v>
      </c>
      <c r="F26" s="117">
        <v>1</v>
      </c>
      <c r="G26" s="180"/>
      <c r="H26" s="245">
        <f t="shared" ref="H26:H52" si="0">IFERROR(E26*F26+G26," ")</f>
        <v>57600</v>
      </c>
    </row>
    <row r="27" spans="1:8" ht="13" x14ac:dyDescent="0.3">
      <c r="A27" s="242" t="s">
        <v>359</v>
      </c>
      <c r="B27" s="253" t="s">
        <v>360</v>
      </c>
      <c r="C27" s="179" t="s">
        <v>371</v>
      </c>
      <c r="D27" s="243" t="s">
        <v>338</v>
      </c>
      <c r="E27" s="244">
        <v>57600</v>
      </c>
      <c r="F27" s="117">
        <v>1</v>
      </c>
      <c r="G27" s="180"/>
      <c r="H27" s="245">
        <f t="shared" ref="H27" si="1">IFERROR(E27*F27+G27," ")</f>
        <v>57600</v>
      </c>
    </row>
    <row r="28" spans="1:8" ht="13" x14ac:dyDescent="0.3">
      <c r="A28" s="242"/>
      <c r="B28" s="253"/>
      <c r="C28" s="179"/>
      <c r="D28" s="243"/>
      <c r="E28" s="244"/>
      <c r="F28" s="117"/>
      <c r="G28" s="180"/>
      <c r="H28" s="245"/>
    </row>
    <row r="29" spans="1:8" ht="13" x14ac:dyDescent="0.3">
      <c r="A29" s="242" t="s">
        <v>359</v>
      </c>
      <c r="B29" s="253" t="s">
        <v>360</v>
      </c>
      <c r="C29" s="179" t="s">
        <v>373</v>
      </c>
      <c r="D29" s="243" t="s">
        <v>339</v>
      </c>
      <c r="E29" s="244">
        <v>50000</v>
      </c>
      <c r="F29" s="117">
        <v>1</v>
      </c>
      <c r="G29" s="180"/>
      <c r="H29" s="245">
        <f t="shared" si="0"/>
        <v>50000</v>
      </c>
    </row>
    <row r="30" spans="1:8" ht="12.75" customHeight="1" x14ac:dyDescent="0.3">
      <c r="A30" s="242" t="s">
        <v>359</v>
      </c>
      <c r="B30" s="253" t="s">
        <v>360</v>
      </c>
      <c r="C30" s="179" t="s">
        <v>374</v>
      </c>
      <c r="D30" s="243" t="s">
        <v>339</v>
      </c>
      <c r="E30" s="244">
        <v>50000</v>
      </c>
      <c r="F30" s="117">
        <v>1</v>
      </c>
      <c r="G30" s="180"/>
      <c r="H30" s="245">
        <f t="shared" si="0"/>
        <v>50000</v>
      </c>
    </row>
    <row r="31" spans="1:8" ht="12.75" customHeight="1" x14ac:dyDescent="0.3">
      <c r="A31" s="242" t="s">
        <v>359</v>
      </c>
      <c r="B31" s="253" t="s">
        <v>360</v>
      </c>
      <c r="C31" s="179" t="s">
        <v>375</v>
      </c>
      <c r="D31" s="243" t="s">
        <v>339</v>
      </c>
      <c r="E31" s="244">
        <v>50000</v>
      </c>
      <c r="F31" s="117">
        <v>1</v>
      </c>
      <c r="G31" s="180"/>
      <c r="H31" s="245">
        <f t="shared" si="0"/>
        <v>50000</v>
      </c>
    </row>
    <row r="32" spans="1:8" ht="12.75" customHeight="1" x14ac:dyDescent="0.3">
      <c r="A32" s="242" t="s">
        <v>359</v>
      </c>
      <c r="B32" s="253" t="s">
        <v>360</v>
      </c>
      <c r="C32" s="179" t="s">
        <v>376</v>
      </c>
      <c r="D32" s="243" t="s">
        <v>339</v>
      </c>
      <c r="E32" s="244">
        <v>50000</v>
      </c>
      <c r="F32" s="117">
        <v>1</v>
      </c>
      <c r="G32" s="180"/>
      <c r="H32" s="245">
        <f t="shared" si="0"/>
        <v>50000</v>
      </c>
    </row>
    <row r="33" spans="1:8" ht="12.75" customHeight="1" x14ac:dyDescent="0.3">
      <c r="A33" s="242" t="s">
        <v>359</v>
      </c>
      <c r="B33" s="253" t="s">
        <v>360</v>
      </c>
      <c r="C33" s="179" t="s">
        <v>377</v>
      </c>
      <c r="D33" s="243" t="s">
        <v>339</v>
      </c>
      <c r="E33" s="244">
        <v>50000</v>
      </c>
      <c r="F33" s="117">
        <v>1</v>
      </c>
      <c r="G33" s="180"/>
      <c r="H33" s="245">
        <f t="shared" ref="H33:H36" si="2">IFERROR(E33*F33+G33," ")</f>
        <v>50000</v>
      </c>
    </row>
    <row r="34" spans="1:8" ht="12.75" customHeight="1" x14ac:dyDescent="0.3">
      <c r="A34" s="242" t="s">
        <v>359</v>
      </c>
      <c r="B34" s="253" t="s">
        <v>360</v>
      </c>
      <c r="C34" s="179" t="s">
        <v>378</v>
      </c>
      <c r="D34" s="243" t="s">
        <v>339</v>
      </c>
      <c r="E34" s="244">
        <v>50000</v>
      </c>
      <c r="F34" s="117">
        <v>1</v>
      </c>
      <c r="G34" s="180"/>
      <c r="H34" s="245">
        <f t="shared" si="2"/>
        <v>50000</v>
      </c>
    </row>
    <row r="35" spans="1:8" ht="12.75" customHeight="1" x14ac:dyDescent="0.3">
      <c r="A35" s="242" t="s">
        <v>359</v>
      </c>
      <c r="B35" s="253" t="s">
        <v>360</v>
      </c>
      <c r="C35" s="179" t="s">
        <v>379</v>
      </c>
      <c r="D35" s="243" t="s">
        <v>339</v>
      </c>
      <c r="E35" s="244">
        <v>50000</v>
      </c>
      <c r="F35" s="117">
        <v>1</v>
      </c>
      <c r="G35" s="180"/>
      <c r="H35" s="245">
        <f t="shared" si="2"/>
        <v>50000</v>
      </c>
    </row>
    <row r="36" spans="1:8" ht="12.75" customHeight="1" x14ac:dyDescent="0.3">
      <c r="A36" s="242" t="s">
        <v>359</v>
      </c>
      <c r="B36" s="253" t="s">
        <v>360</v>
      </c>
      <c r="C36" s="179" t="s">
        <v>380</v>
      </c>
      <c r="D36" s="243" t="s">
        <v>339</v>
      </c>
      <c r="E36" s="244">
        <v>50000</v>
      </c>
      <c r="F36" s="117">
        <v>1</v>
      </c>
      <c r="G36" s="180"/>
      <c r="H36" s="245">
        <f t="shared" si="2"/>
        <v>50000</v>
      </c>
    </row>
    <row r="37" spans="1:8" ht="12.75" customHeight="1" x14ac:dyDescent="0.3">
      <c r="A37" s="242" t="s">
        <v>359</v>
      </c>
      <c r="B37" s="253" t="s">
        <v>360</v>
      </c>
      <c r="C37" s="179" t="s">
        <v>381</v>
      </c>
      <c r="D37" s="243" t="s">
        <v>339</v>
      </c>
      <c r="E37" s="244">
        <v>50000</v>
      </c>
      <c r="F37" s="117">
        <v>1</v>
      </c>
      <c r="G37" s="180"/>
      <c r="H37" s="245">
        <f t="shared" ref="H37" si="3">IFERROR(E37*F37+G37," ")</f>
        <v>50000</v>
      </c>
    </row>
    <row r="38" spans="1:8" ht="12.75" customHeight="1" x14ac:dyDescent="0.3">
      <c r="A38" s="242" t="s">
        <v>359</v>
      </c>
      <c r="B38" s="253" t="s">
        <v>360</v>
      </c>
      <c r="C38" s="179" t="s">
        <v>382</v>
      </c>
      <c r="D38" s="243" t="s">
        <v>339</v>
      </c>
      <c r="E38" s="244">
        <v>50000</v>
      </c>
      <c r="F38" s="117">
        <v>1</v>
      </c>
      <c r="G38" s="180"/>
      <c r="H38" s="245">
        <f t="shared" ref="H38" si="4">IFERROR(E38*F38+G38," ")</f>
        <v>50000</v>
      </c>
    </row>
    <row r="39" spans="1:8" ht="12.75" customHeight="1" x14ac:dyDescent="0.3">
      <c r="A39" s="242"/>
      <c r="B39" s="253"/>
      <c r="C39" s="179"/>
      <c r="D39" s="243"/>
      <c r="E39" s="244"/>
      <c r="F39" s="117"/>
      <c r="G39" s="180"/>
      <c r="H39" s="245"/>
    </row>
    <row r="40" spans="1:8" ht="12.75" customHeight="1" x14ac:dyDescent="0.3">
      <c r="A40" s="242"/>
      <c r="B40" s="253"/>
      <c r="C40" s="179"/>
      <c r="D40" s="243"/>
      <c r="E40" s="244"/>
      <c r="F40" s="117"/>
      <c r="G40" s="180"/>
      <c r="H40" s="245"/>
    </row>
    <row r="41" spans="1:8" ht="12.75" customHeight="1" x14ac:dyDescent="0.3">
      <c r="A41" s="242" t="s">
        <v>359</v>
      </c>
      <c r="B41" s="253" t="s">
        <v>360</v>
      </c>
      <c r="C41" s="179" t="s">
        <v>370</v>
      </c>
      <c r="D41" s="243" t="s">
        <v>337</v>
      </c>
      <c r="E41" s="244">
        <v>68835</v>
      </c>
      <c r="F41" s="117">
        <v>1</v>
      </c>
      <c r="G41" s="180"/>
      <c r="H41" s="245">
        <f t="shared" si="0"/>
        <v>68835</v>
      </c>
    </row>
    <row r="42" spans="1:8" ht="12.75" customHeight="1" x14ac:dyDescent="0.3">
      <c r="A42" s="242" t="s">
        <v>359</v>
      </c>
      <c r="B42" s="253" t="s">
        <v>360</v>
      </c>
      <c r="C42" s="179" t="s">
        <v>372</v>
      </c>
      <c r="D42" s="243" t="s">
        <v>372</v>
      </c>
      <c r="E42" s="244">
        <v>50000</v>
      </c>
      <c r="F42" s="117">
        <v>1</v>
      </c>
      <c r="G42" s="180"/>
      <c r="H42" s="245">
        <f t="shared" ref="H42" si="5">IFERROR(E42*F42+G42," ")</f>
        <v>50000</v>
      </c>
    </row>
    <row r="43" spans="1:8" ht="12.75" customHeight="1" x14ac:dyDescent="0.3">
      <c r="A43" s="242" t="s">
        <v>359</v>
      </c>
      <c r="B43" s="253" t="s">
        <v>360</v>
      </c>
      <c r="C43" s="179" t="s">
        <v>372</v>
      </c>
      <c r="D43" s="243" t="s">
        <v>372</v>
      </c>
      <c r="E43" s="244">
        <v>50000</v>
      </c>
      <c r="F43" s="117">
        <v>1</v>
      </c>
      <c r="G43" s="180"/>
      <c r="H43" s="245">
        <f t="shared" ref="H43" si="6">IFERROR(E43*F43+G43," ")</f>
        <v>50000</v>
      </c>
    </row>
    <row r="44" spans="1:8" ht="12.75" customHeight="1" x14ac:dyDescent="0.3">
      <c r="A44" s="242" t="s">
        <v>359</v>
      </c>
      <c r="B44" s="253" t="s">
        <v>360</v>
      </c>
      <c r="C44" s="179" t="s">
        <v>383</v>
      </c>
      <c r="D44" s="243" t="s">
        <v>340</v>
      </c>
      <c r="E44" s="244">
        <v>31200</v>
      </c>
      <c r="F44" s="117">
        <v>1</v>
      </c>
      <c r="G44" s="180"/>
      <c r="H44" s="245">
        <f t="shared" ref="H44:H45" si="7">IFERROR(E44*F44+G44," ")</f>
        <v>31200</v>
      </c>
    </row>
    <row r="45" spans="1:8" ht="12.75" customHeight="1" x14ac:dyDescent="0.3">
      <c r="A45" s="242" t="s">
        <v>359</v>
      </c>
      <c r="B45" s="253" t="s">
        <v>360</v>
      </c>
      <c r="C45" s="179" t="s">
        <v>384</v>
      </c>
      <c r="D45" s="243" t="s">
        <v>340</v>
      </c>
      <c r="E45" s="244">
        <v>31200</v>
      </c>
      <c r="F45" s="117">
        <v>1</v>
      </c>
      <c r="G45" s="180"/>
      <c r="H45" s="245">
        <f t="shared" si="7"/>
        <v>31200</v>
      </c>
    </row>
    <row r="46" spans="1:8" ht="12.75" customHeight="1" x14ac:dyDescent="0.3">
      <c r="A46" s="242"/>
      <c r="B46" s="179"/>
      <c r="C46" s="179"/>
      <c r="D46" s="243"/>
      <c r="E46" s="244"/>
      <c r="F46" s="117"/>
      <c r="G46" s="180"/>
      <c r="H46" s="245">
        <f t="shared" si="0"/>
        <v>0</v>
      </c>
    </row>
    <row r="47" spans="1:8" ht="12.75" customHeight="1" x14ac:dyDescent="0.3">
      <c r="A47" s="242"/>
      <c r="B47" s="179"/>
      <c r="C47" s="179"/>
      <c r="D47" s="243"/>
      <c r="E47" s="244"/>
      <c r="F47" s="117"/>
      <c r="G47" s="180"/>
      <c r="H47" s="245">
        <f t="shared" si="0"/>
        <v>0</v>
      </c>
    </row>
    <row r="48" spans="1:8" ht="12.75" customHeight="1" x14ac:dyDescent="0.3">
      <c r="A48" s="242"/>
      <c r="B48" s="179"/>
      <c r="C48" s="179"/>
      <c r="D48" s="243"/>
      <c r="E48" s="244"/>
      <c r="F48" s="117"/>
      <c r="G48" s="180"/>
      <c r="H48" s="245">
        <f t="shared" si="0"/>
        <v>0</v>
      </c>
    </row>
    <row r="49" spans="1:8" ht="12.75" customHeight="1" x14ac:dyDescent="0.3">
      <c r="A49" s="242"/>
      <c r="B49" s="179"/>
      <c r="C49" s="179"/>
      <c r="D49" s="243"/>
      <c r="E49" s="244"/>
      <c r="F49" s="117"/>
      <c r="G49" s="180"/>
      <c r="H49" s="245">
        <f t="shared" si="0"/>
        <v>0</v>
      </c>
    </row>
    <row r="50" spans="1:8" ht="12.75" customHeight="1" x14ac:dyDescent="0.3">
      <c r="A50" s="242"/>
      <c r="B50" s="179"/>
      <c r="C50" s="179"/>
      <c r="D50" s="243"/>
      <c r="E50" s="244"/>
      <c r="F50" s="117"/>
      <c r="G50" s="180"/>
      <c r="H50" s="245">
        <f t="shared" si="0"/>
        <v>0</v>
      </c>
    </row>
    <row r="51" spans="1:8" ht="12.75" customHeight="1" x14ac:dyDescent="0.3">
      <c r="A51" s="242"/>
      <c r="B51" s="179"/>
      <c r="C51" s="179"/>
      <c r="D51" s="243"/>
      <c r="E51" s="244"/>
      <c r="F51" s="117"/>
      <c r="G51" s="180"/>
      <c r="H51" s="245">
        <f t="shared" ref="H51" si="8">IFERROR(E51*F51+G51," ")</f>
        <v>0</v>
      </c>
    </row>
    <row r="52" spans="1:8" ht="12.75" customHeight="1" x14ac:dyDescent="0.3">
      <c r="A52" s="242"/>
      <c r="B52" s="179"/>
      <c r="C52" s="179"/>
      <c r="D52" s="243"/>
      <c r="E52" s="244"/>
      <c r="F52" s="117"/>
      <c r="G52" s="180"/>
      <c r="H52" s="245">
        <f t="shared" si="0"/>
        <v>0</v>
      </c>
    </row>
    <row r="53" spans="1:8" ht="13" x14ac:dyDescent="0.3">
      <c r="A53" s="242"/>
      <c r="B53" s="242"/>
      <c r="C53" s="242"/>
      <c r="D53" s="243"/>
      <c r="E53" s="244"/>
      <c r="F53" s="117"/>
      <c r="G53" s="180"/>
      <c r="H53" s="92">
        <f>SUM(H26:H52)</f>
        <v>846435</v>
      </c>
    </row>
  </sheetData>
  <sheetProtection selectLockedCells="1"/>
  <sortState xmlns:xlrd2="http://schemas.microsoft.com/office/spreadsheetml/2017/richdata2" ref="B64:M76">
    <sortCondition ref="B64:B76"/>
  </sortState>
  <mergeCells count="8">
    <mergeCell ref="B21:E21"/>
    <mergeCell ref="B2:E2"/>
    <mergeCell ref="B1:E1"/>
    <mergeCell ref="B14:F14"/>
    <mergeCell ref="B20:F20"/>
    <mergeCell ref="B15:E15"/>
    <mergeCell ref="B16:F16"/>
    <mergeCell ref="B19:F19"/>
  </mergeCells>
  <phoneticPr fontId="9" type="noConversion"/>
  <dataValidations count="2">
    <dataValidation type="list" allowBlank="1" showInputMessage="1" showErrorMessage="1" sqref="D27:D28 D41 D44:D53" xr:uid="{00000000-0002-0000-0100-000000000000}">
      <formula1>$AA$1:$AA$5</formula1>
    </dataValidation>
    <dataValidation type="list" allowBlank="1" showInputMessage="1" showErrorMessage="1" sqref="D29:D40 D26 D42:D43" xr:uid="{9C6CF22A-CC08-4555-A598-AF7F905A8DF1}">
      <formula1>$AA$1:$AA$6</formula1>
    </dataValidation>
  </dataValidations>
  <printOptions horizontalCentered="1"/>
  <pageMargins left="0.46" right="0.33" top="0.4" bottom="0.4" header="0.3" footer="0.25"/>
  <pageSetup scale="80" fitToHeight="4"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E38"/>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116</v>
      </c>
      <c r="B6" s="4"/>
      <c r="C6" s="4"/>
      <c r="D6" s="4"/>
    </row>
    <row r="7" spans="1:5" x14ac:dyDescent="0.25">
      <c r="A7" s="6"/>
      <c r="B7" s="4"/>
      <c r="C7" s="4"/>
      <c r="D7" s="4"/>
    </row>
    <row r="8" spans="1:5" x14ac:dyDescent="0.25">
      <c r="A8" s="7" t="s">
        <v>26</v>
      </c>
      <c r="B8" s="4"/>
      <c r="C8" s="4"/>
      <c r="D8" s="4"/>
    </row>
    <row r="9" spans="1:5" x14ac:dyDescent="0.25">
      <c r="A9" s="19" t="s">
        <v>35</v>
      </c>
      <c r="B9" s="4"/>
      <c r="C9" s="4"/>
      <c r="D9" s="4"/>
    </row>
    <row r="10" spans="1:5" x14ac:dyDescent="0.25">
      <c r="A10" s="7" t="s">
        <v>36</v>
      </c>
      <c r="B10" s="4"/>
      <c r="C10" s="4"/>
      <c r="D10" s="4"/>
    </row>
    <row r="11" spans="1:5" x14ac:dyDescent="0.25">
      <c r="A11" s="7" t="s">
        <v>37</v>
      </c>
      <c r="B11" s="4"/>
      <c r="C11" s="4"/>
      <c r="D11" s="4"/>
    </row>
    <row r="12" spans="1:5" x14ac:dyDescent="0.25">
      <c r="A12" s="7" t="s">
        <v>38</v>
      </c>
      <c r="B12" s="4"/>
      <c r="C12" s="4"/>
      <c r="D12" s="4"/>
    </row>
    <row r="13" spans="1:5" ht="27" customHeight="1" x14ac:dyDescent="0.25">
      <c r="A13" s="304" t="s">
        <v>39</v>
      </c>
      <c r="B13" s="331"/>
      <c r="C13" s="331"/>
      <c r="D13" s="331"/>
    </row>
    <row r="14" spans="1:5" ht="20.149999999999999" customHeight="1" thickBot="1" x14ac:dyDescent="0.3">
      <c r="A14" s="8"/>
      <c r="B14" s="9"/>
      <c r="C14" s="9"/>
      <c r="D14" s="9"/>
    </row>
    <row r="15" spans="1:5" ht="13" thickTop="1" x14ac:dyDescent="0.25">
      <c r="A15" s="2" t="s">
        <v>0</v>
      </c>
      <c r="B15" s="2" t="s">
        <v>1</v>
      </c>
      <c r="C15" s="2" t="s">
        <v>2</v>
      </c>
      <c r="D15" s="2" t="s">
        <v>3</v>
      </c>
    </row>
    <row r="16" spans="1:5" ht="25.5" thickBot="1" x14ac:dyDescent="0.3">
      <c r="A16" s="10" t="s">
        <v>27</v>
      </c>
      <c r="B16" s="10" t="s">
        <v>120</v>
      </c>
      <c r="C16" s="10" t="s">
        <v>121</v>
      </c>
      <c r="D16" s="10" t="s">
        <v>28</v>
      </c>
      <c r="E16" s="1"/>
    </row>
    <row r="17" spans="1:5" ht="20.149999999999999" customHeight="1" thickTop="1" x14ac:dyDescent="0.25">
      <c r="A17" t="s">
        <v>117</v>
      </c>
      <c r="B17" s="20"/>
      <c r="C17" s="20"/>
      <c r="D17" s="12"/>
      <c r="E17" s="16"/>
    </row>
    <row r="18" spans="1:5" ht="20.149999999999999" customHeight="1" x14ac:dyDescent="0.25">
      <c r="A18" s="25" t="s">
        <v>29</v>
      </c>
      <c r="B18" s="20">
        <v>1.9</v>
      </c>
      <c r="C18" s="20">
        <f>20000/23</f>
        <v>869.56521739130437</v>
      </c>
      <c r="D18" s="41">
        <f>B18*C18</f>
        <v>1652.1739130434783</v>
      </c>
    </row>
    <row r="19" spans="1:5" ht="20.149999999999999" customHeight="1" x14ac:dyDescent="0.25">
      <c r="A19" s="25" t="s">
        <v>32</v>
      </c>
      <c r="B19" s="20">
        <v>21.95</v>
      </c>
      <c r="C19" s="20">
        <v>6</v>
      </c>
      <c r="D19" s="41">
        <f t="shared" ref="D19:D26" si="0">B19*C19</f>
        <v>131.69999999999999</v>
      </c>
    </row>
    <row r="20" spans="1:5" ht="20.149999999999999" customHeight="1" x14ac:dyDescent="0.25">
      <c r="A20" s="25" t="s">
        <v>30</v>
      </c>
      <c r="B20" s="20"/>
      <c r="C20" s="20"/>
      <c r="D20" s="41">
        <f t="shared" si="0"/>
        <v>0</v>
      </c>
    </row>
    <row r="21" spans="1:5" ht="20.149999999999999" customHeight="1" x14ac:dyDescent="0.25">
      <c r="A21" s="25" t="s">
        <v>31</v>
      </c>
      <c r="B21" s="20"/>
      <c r="C21" s="20"/>
      <c r="D21" s="41">
        <f t="shared" si="0"/>
        <v>0</v>
      </c>
    </row>
    <row r="22" spans="1:5" ht="20.149999999999999" customHeight="1" x14ac:dyDescent="0.25">
      <c r="A22" s="25" t="s">
        <v>33</v>
      </c>
      <c r="B22" s="20">
        <v>39.950000000000003</v>
      </c>
      <c r="C22" s="20">
        <v>1</v>
      </c>
      <c r="D22" s="41">
        <f t="shared" si="0"/>
        <v>39.950000000000003</v>
      </c>
    </row>
    <row r="23" spans="1:5" ht="20.149999999999999" customHeight="1" x14ac:dyDescent="0.25">
      <c r="A23" s="25" t="s">
        <v>34</v>
      </c>
      <c r="B23" s="20"/>
      <c r="C23" s="20"/>
      <c r="D23" s="41">
        <f t="shared" si="0"/>
        <v>0</v>
      </c>
    </row>
    <row r="24" spans="1:5" ht="20.149999999999999" customHeight="1" x14ac:dyDescent="0.25">
      <c r="A24" s="25" t="s">
        <v>41</v>
      </c>
      <c r="B24" s="20"/>
      <c r="C24" s="20"/>
      <c r="D24" s="41">
        <f t="shared" si="0"/>
        <v>0</v>
      </c>
    </row>
    <row r="25" spans="1:5" ht="20.149999999999999" customHeight="1" x14ac:dyDescent="0.25">
      <c r="A25" s="25" t="s">
        <v>119</v>
      </c>
      <c r="B25" s="20">
        <v>10</v>
      </c>
      <c r="C25" s="20">
        <v>20</v>
      </c>
      <c r="D25" s="41">
        <f t="shared" si="0"/>
        <v>200</v>
      </c>
    </row>
    <row r="26" spans="1:5" ht="20.149999999999999" customHeight="1" x14ac:dyDescent="0.25">
      <c r="A26" s="25" t="s">
        <v>40</v>
      </c>
      <c r="B26" s="20">
        <v>70</v>
      </c>
      <c r="C26" s="20">
        <v>2</v>
      </c>
      <c r="D26" s="41">
        <f t="shared" si="0"/>
        <v>140</v>
      </c>
    </row>
    <row r="27" spans="1:5" x14ac:dyDescent="0.25">
      <c r="B27" s="20"/>
      <c r="C27" s="20"/>
      <c r="D27" s="42"/>
    </row>
    <row r="28" spans="1:5" x14ac:dyDescent="0.25">
      <c r="B28" s="22"/>
      <c r="C28" s="15" t="s">
        <v>22</v>
      </c>
      <c r="D28" s="40">
        <f>SUM(D17:D27)</f>
        <v>2163.8239130434786</v>
      </c>
    </row>
    <row r="29" spans="1:5" x14ac:dyDescent="0.25">
      <c r="B29" s="22"/>
      <c r="C29" s="21"/>
      <c r="D29" s="20"/>
    </row>
    <row r="30" spans="1:5" x14ac:dyDescent="0.25">
      <c r="B30" s="22"/>
      <c r="C30" s="23"/>
      <c r="D30" s="20"/>
    </row>
    <row r="31" spans="1:5" x14ac:dyDescent="0.25">
      <c r="B31" s="22"/>
      <c r="C31" s="15"/>
      <c r="D31" s="21"/>
    </row>
    <row r="32" spans="1:5" x14ac:dyDescent="0.25">
      <c r="B32" s="20"/>
      <c r="C32" s="15"/>
      <c r="D32" s="21"/>
    </row>
    <row r="33" spans="1:4" ht="13" x14ac:dyDescent="0.25">
      <c r="A33" s="283" t="s">
        <v>122</v>
      </c>
      <c r="B33" s="327"/>
      <c r="C33" s="327"/>
      <c r="D33" s="327"/>
    </row>
    <row r="34" spans="1:4" x14ac:dyDescent="0.25">
      <c r="B34" s="20"/>
    </row>
    <row r="35" spans="1:4" x14ac:dyDescent="0.25">
      <c r="B35" s="20"/>
    </row>
    <row r="36" spans="1:4" x14ac:dyDescent="0.25">
      <c r="B36" s="20"/>
    </row>
    <row r="37" spans="1:4" x14ac:dyDescent="0.25">
      <c r="B37" s="20"/>
    </row>
    <row r="38" spans="1:4" x14ac:dyDescent="0.25">
      <c r="B38" s="20"/>
    </row>
  </sheetData>
  <mergeCells count="2">
    <mergeCell ref="A33:D33"/>
    <mergeCell ref="A13:D13"/>
  </mergeCells>
  <phoneticPr fontId="9" type="noConversion"/>
  <printOptions horizontalCentered="1"/>
  <pageMargins left="0.75" right="0.75" top="1" bottom="1"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2"/>
  <sheetViews>
    <sheetView showGridLines="0" zoomScaleNormal="100" workbookViewId="0">
      <pane ySplit="6" topLeftCell="A22" activePane="bottomLeft" state="frozen"/>
      <selection pane="bottomLeft" activeCell="A7" sqref="A7"/>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148</v>
      </c>
      <c r="B6" s="4"/>
      <c r="C6" s="4"/>
      <c r="D6" s="4"/>
    </row>
    <row r="7" spans="1:8" ht="13" x14ac:dyDescent="0.25">
      <c r="A7" s="5"/>
      <c r="B7" s="4"/>
      <c r="C7" s="4"/>
      <c r="D7" s="4"/>
    </row>
    <row r="8" spans="1:8" x14ac:dyDescent="0.25">
      <c r="A8" s="159" t="s">
        <v>267</v>
      </c>
      <c r="B8" s="28"/>
      <c r="C8" s="28"/>
      <c r="D8" s="28"/>
    </row>
    <row r="9" spans="1:8" x14ac:dyDescent="0.25">
      <c r="A9" s="159" t="s">
        <v>280</v>
      </c>
      <c r="B9" s="28"/>
      <c r="C9" s="28"/>
      <c r="D9" s="28"/>
    </row>
    <row r="10" spans="1:8" x14ac:dyDescent="0.25">
      <c r="A10" s="159" t="s">
        <v>281</v>
      </c>
      <c r="B10" s="28"/>
      <c r="C10" s="28"/>
      <c r="D10" s="28"/>
    </row>
    <row r="11" spans="1:8" x14ac:dyDescent="0.25">
      <c r="A11" s="46" t="s">
        <v>238</v>
      </c>
      <c r="B11" s="28"/>
      <c r="C11" s="28"/>
      <c r="D11" s="28"/>
      <c r="E11" s="1"/>
    </row>
    <row r="12" spans="1:8" x14ac:dyDescent="0.25">
      <c r="A12" s="303" t="s">
        <v>318</v>
      </c>
      <c r="B12" s="303"/>
      <c r="C12" s="303"/>
      <c r="D12" s="303"/>
      <c r="E12" s="16"/>
    </row>
    <row r="13" spans="1:8" x14ac:dyDescent="0.25">
      <c r="A13" s="221"/>
      <c r="B13" s="221"/>
      <c r="C13" s="221"/>
      <c r="D13" s="221"/>
      <c r="E13" s="16"/>
    </row>
    <row r="14" spans="1:8" x14ac:dyDescent="0.25">
      <c r="A14" s="2" t="s">
        <v>0</v>
      </c>
      <c r="B14" s="2" t="s">
        <v>1</v>
      </c>
      <c r="C14" s="2" t="s">
        <v>2</v>
      </c>
      <c r="D14" s="2" t="s">
        <v>3</v>
      </c>
      <c r="F14" s="307" t="s">
        <v>319</v>
      </c>
      <c r="G14" s="308"/>
      <c r="H14" s="309"/>
    </row>
    <row r="15" spans="1:8" ht="38.25" customHeight="1" thickBot="1" x14ac:dyDescent="0.3">
      <c r="A15" s="69" t="s">
        <v>177</v>
      </c>
      <c r="B15" s="69" t="s">
        <v>23</v>
      </c>
      <c r="C15" s="69" t="s">
        <v>192</v>
      </c>
      <c r="D15" s="69" t="s">
        <v>178</v>
      </c>
      <c r="F15" s="247">
        <v>45473</v>
      </c>
      <c r="G15" s="231">
        <v>45107</v>
      </c>
      <c r="H15" s="231">
        <v>44742</v>
      </c>
    </row>
    <row r="16" spans="1:8" ht="13" thickTop="1" x14ac:dyDescent="0.25">
      <c r="A16" s="203"/>
      <c r="B16" s="201"/>
      <c r="C16" s="130"/>
      <c r="D16" s="107">
        <f t="shared" ref="D16:D32" si="0">B16*C16</f>
        <v>0</v>
      </c>
      <c r="F16" s="164"/>
      <c r="G16" s="164"/>
      <c r="H16" s="164"/>
    </row>
    <row r="17" spans="1:8" x14ac:dyDescent="0.25">
      <c r="A17" s="204"/>
      <c r="B17" s="202"/>
      <c r="C17" s="132"/>
      <c r="D17" s="106">
        <f t="shared" si="0"/>
        <v>0</v>
      </c>
      <c r="F17" s="164"/>
      <c r="G17" s="164"/>
      <c r="H17" s="164"/>
    </row>
    <row r="18" spans="1:8" x14ac:dyDescent="0.25">
      <c r="A18" s="205"/>
      <c r="B18" s="202"/>
      <c r="C18" s="132"/>
      <c r="D18" s="106">
        <f t="shared" si="0"/>
        <v>0</v>
      </c>
      <c r="F18" s="164"/>
      <c r="G18" s="164"/>
      <c r="H18" s="164"/>
    </row>
    <row r="19" spans="1:8" x14ac:dyDescent="0.25">
      <c r="A19" s="204"/>
      <c r="B19" s="202"/>
      <c r="C19" s="132"/>
      <c r="D19" s="106">
        <f t="shared" si="0"/>
        <v>0</v>
      </c>
      <c r="F19" s="164"/>
      <c r="G19" s="164"/>
      <c r="H19" s="164"/>
    </row>
    <row r="20" spans="1:8" x14ac:dyDescent="0.25">
      <c r="A20" s="204"/>
      <c r="B20" s="202"/>
      <c r="C20" s="132"/>
      <c r="D20" s="106">
        <f t="shared" si="0"/>
        <v>0</v>
      </c>
      <c r="F20" s="164"/>
      <c r="G20" s="164"/>
      <c r="H20" s="164"/>
    </row>
    <row r="21" spans="1:8" x14ac:dyDescent="0.25">
      <c r="A21" s="204"/>
      <c r="B21" s="202"/>
      <c r="C21" s="132"/>
      <c r="D21" s="106">
        <f t="shared" si="0"/>
        <v>0</v>
      </c>
      <c r="F21" s="164"/>
      <c r="G21" s="164"/>
      <c r="H21" s="164"/>
    </row>
    <row r="22" spans="1:8" x14ac:dyDescent="0.25">
      <c r="A22" s="204"/>
      <c r="B22" s="202"/>
      <c r="C22" s="132"/>
      <c r="D22" s="106">
        <f t="shared" si="0"/>
        <v>0</v>
      </c>
      <c r="F22" s="164"/>
      <c r="G22" s="164"/>
      <c r="H22" s="164"/>
    </row>
    <row r="23" spans="1:8" x14ac:dyDescent="0.25">
      <c r="A23" s="134"/>
      <c r="B23" s="131"/>
      <c r="C23" s="132"/>
      <c r="D23" s="106">
        <f t="shared" si="0"/>
        <v>0</v>
      </c>
      <c r="F23" s="164"/>
      <c r="G23" s="164"/>
      <c r="H23" s="164"/>
    </row>
    <row r="24" spans="1:8" x14ac:dyDescent="0.25">
      <c r="A24" s="134"/>
      <c r="B24" s="131"/>
      <c r="C24" s="132"/>
      <c r="D24" s="106">
        <f t="shared" si="0"/>
        <v>0</v>
      </c>
      <c r="F24" s="164"/>
      <c r="G24" s="164"/>
      <c r="H24" s="164"/>
    </row>
    <row r="25" spans="1:8" x14ac:dyDescent="0.25">
      <c r="A25" s="134"/>
      <c r="B25" s="131"/>
      <c r="C25" s="132"/>
      <c r="D25" s="106">
        <f t="shared" si="0"/>
        <v>0</v>
      </c>
      <c r="F25" s="164"/>
      <c r="G25" s="164"/>
      <c r="H25" s="164"/>
    </row>
    <row r="26" spans="1:8" x14ac:dyDescent="0.25">
      <c r="A26" s="134"/>
      <c r="B26" s="131"/>
      <c r="C26" s="132"/>
      <c r="D26" s="106">
        <f t="shared" si="0"/>
        <v>0</v>
      </c>
      <c r="F26" s="164"/>
      <c r="G26" s="164"/>
      <c r="H26" s="164"/>
    </row>
    <row r="27" spans="1:8" x14ac:dyDescent="0.25">
      <c r="A27" s="134"/>
      <c r="B27" s="131"/>
      <c r="C27" s="132"/>
      <c r="D27" s="106">
        <f t="shared" si="0"/>
        <v>0</v>
      </c>
      <c r="F27" s="164"/>
      <c r="G27" s="164"/>
      <c r="H27" s="164"/>
    </row>
    <row r="28" spans="1:8" x14ac:dyDescent="0.25">
      <c r="A28" s="134"/>
      <c r="B28" s="131"/>
      <c r="C28" s="132"/>
      <c r="D28" s="106">
        <f t="shared" si="0"/>
        <v>0</v>
      </c>
      <c r="F28" s="164"/>
      <c r="G28" s="164"/>
      <c r="H28" s="164"/>
    </row>
    <row r="29" spans="1:8" x14ac:dyDescent="0.25">
      <c r="A29" s="135"/>
      <c r="B29" s="124"/>
      <c r="C29" s="125"/>
      <c r="D29" s="106">
        <f t="shared" si="0"/>
        <v>0</v>
      </c>
      <c r="F29" s="164"/>
      <c r="G29" s="164"/>
      <c r="H29" s="164"/>
    </row>
    <row r="30" spans="1:8" x14ac:dyDescent="0.25">
      <c r="A30" s="135"/>
      <c r="B30" s="124"/>
      <c r="C30" s="125"/>
      <c r="D30" s="106">
        <f t="shared" si="0"/>
        <v>0</v>
      </c>
      <c r="F30" s="164"/>
      <c r="G30" s="164"/>
      <c r="H30" s="164"/>
    </row>
    <row r="31" spans="1:8" x14ac:dyDescent="0.25">
      <c r="A31" s="135"/>
      <c r="B31" s="124"/>
      <c r="C31" s="133"/>
      <c r="D31" s="106">
        <f t="shared" si="0"/>
        <v>0</v>
      </c>
      <c r="F31" s="164"/>
      <c r="G31" s="164"/>
      <c r="H31" s="164"/>
    </row>
    <row r="32" spans="1:8" x14ac:dyDescent="0.25">
      <c r="A32" s="135"/>
      <c r="B32" s="124"/>
      <c r="C32" s="133"/>
      <c r="D32" s="106">
        <f t="shared" si="0"/>
        <v>0</v>
      </c>
      <c r="F32" s="164"/>
      <c r="G32" s="164"/>
      <c r="H32" s="164"/>
    </row>
    <row r="33" spans="1:8" ht="26.25" customHeight="1" thickBot="1" x14ac:dyDescent="0.35">
      <c r="B33" s="55"/>
      <c r="C33" s="57" t="s">
        <v>22</v>
      </c>
      <c r="D33" s="104">
        <f>SUM(D16:D32)</f>
        <v>0</v>
      </c>
      <c r="E33" s="57" t="s">
        <v>22</v>
      </c>
      <c r="F33" s="104">
        <f>SUM(F16:F32)</f>
        <v>0</v>
      </c>
      <c r="G33" s="104">
        <f>SUM(G16:G32)</f>
        <v>0</v>
      </c>
      <c r="H33" s="104">
        <f>SUM(H16:H32)</f>
        <v>0</v>
      </c>
    </row>
    <row r="34" spans="1:8" ht="13" thickTop="1" x14ac:dyDescent="0.25">
      <c r="B34" s="20"/>
      <c r="C34" s="15"/>
      <c r="D34" s="21"/>
    </row>
    <row r="35" spans="1:8" ht="26.25" customHeight="1" x14ac:dyDescent="0.25">
      <c r="A35" s="283" t="s">
        <v>179</v>
      </c>
      <c r="B35" s="283"/>
      <c r="C35" s="283"/>
      <c r="D35" s="283"/>
    </row>
    <row r="36" spans="1:8" x14ac:dyDescent="0.25">
      <c r="A36" s="310"/>
      <c r="B36" s="273"/>
      <c r="C36" s="273"/>
      <c r="D36" s="273"/>
    </row>
    <row r="37" spans="1:8" x14ac:dyDescent="0.25">
      <c r="A37" s="273"/>
      <c r="B37" s="273"/>
      <c r="C37" s="273"/>
      <c r="D37" s="273"/>
    </row>
    <row r="38" spans="1:8" x14ac:dyDescent="0.25">
      <c r="A38" s="273"/>
      <c r="B38" s="273"/>
      <c r="C38" s="273"/>
      <c r="D38" s="273"/>
    </row>
    <row r="39" spans="1:8" x14ac:dyDescent="0.25">
      <c r="A39" s="273"/>
      <c r="B39" s="273"/>
      <c r="C39" s="273"/>
      <c r="D39" s="273"/>
    </row>
    <row r="40" spans="1:8" x14ac:dyDescent="0.25">
      <c r="A40" s="273"/>
      <c r="B40" s="273"/>
      <c r="C40" s="273"/>
      <c r="D40" s="273"/>
    </row>
    <row r="41" spans="1:8" x14ac:dyDescent="0.25">
      <c r="A41" s="273"/>
      <c r="B41" s="273"/>
      <c r="C41" s="273"/>
      <c r="D41" s="273"/>
    </row>
    <row r="42" spans="1:8" x14ac:dyDescent="0.25">
      <c r="A42" s="273"/>
      <c r="B42" s="273"/>
      <c r="C42" s="273"/>
      <c r="D42" s="273"/>
    </row>
  </sheetData>
  <sheetProtection selectLockedCells="1"/>
  <mergeCells count="6">
    <mergeCell ref="F14:H14"/>
    <mergeCell ref="A36:D42"/>
    <mergeCell ref="A35:D35"/>
    <mergeCell ref="A1:D1"/>
    <mergeCell ref="A2:D2"/>
    <mergeCell ref="A12:D12"/>
  </mergeCells>
  <phoneticPr fontId="9" type="noConversion"/>
  <pageMargins left="0.75" right="0.75" top="1" bottom="1"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30"/>
  <sheetViews>
    <sheetView showGridLines="0" zoomScaleNormal="100" workbookViewId="0">
      <pane ySplit="6" topLeftCell="A13" activePane="bottomLeft" state="frozen"/>
      <selection pane="bottomLeft" activeCell="A7" sqref="A7"/>
    </sheetView>
  </sheetViews>
  <sheetFormatPr defaultRowHeight="12.5" x14ac:dyDescent="0.25"/>
  <cols>
    <col min="1" max="1" width="38.1796875" customWidth="1"/>
    <col min="2" max="2" width="16.81640625" customWidth="1"/>
    <col min="3" max="3" width="13.1796875" customWidth="1"/>
    <col min="4" max="4" width="17.45312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295" t="str">
        <f>Summary!A5</f>
        <v>Adoption</v>
      </c>
      <c r="B4" s="295"/>
      <c r="C4" s="295"/>
      <c r="D4" s="295"/>
      <c r="E4" s="45"/>
      <c r="F4" s="45"/>
      <c r="G4" s="45"/>
    </row>
    <row r="5" spans="1:8" ht="13" x14ac:dyDescent="0.25">
      <c r="A5" s="3"/>
      <c r="B5" s="4"/>
      <c r="C5" s="4"/>
      <c r="D5" s="4"/>
    </row>
    <row r="6" spans="1:8" ht="13" x14ac:dyDescent="0.25">
      <c r="A6" s="294" t="s">
        <v>149</v>
      </c>
      <c r="B6" s="294"/>
      <c r="C6" s="294"/>
      <c r="D6" s="294"/>
    </row>
    <row r="7" spans="1:8" ht="13" x14ac:dyDescent="0.25">
      <c r="A7" s="5"/>
      <c r="B7" s="4"/>
      <c r="C7" s="4"/>
      <c r="D7" s="4"/>
    </row>
    <row r="8" spans="1:8" x14ac:dyDescent="0.25">
      <c r="A8" s="81" t="s">
        <v>239</v>
      </c>
      <c r="B8" s="82"/>
      <c r="C8" s="82"/>
      <c r="D8" s="82"/>
    </row>
    <row r="9" spans="1:8" x14ac:dyDescent="0.25">
      <c r="A9" s="328" t="s">
        <v>276</v>
      </c>
      <c r="B9" s="274"/>
      <c r="C9" s="274"/>
      <c r="D9" s="82"/>
    </row>
    <row r="10" spans="1:8" x14ac:dyDescent="0.25">
      <c r="A10" s="81" t="s">
        <v>169</v>
      </c>
      <c r="B10" s="82"/>
      <c r="C10" s="82"/>
      <c r="D10" s="82"/>
    </row>
    <row r="11" spans="1:8" x14ac:dyDescent="0.25">
      <c r="A11" s="81" t="s">
        <v>215</v>
      </c>
      <c r="B11" s="82"/>
      <c r="C11" s="82"/>
      <c r="D11" s="82"/>
    </row>
    <row r="12" spans="1:8" ht="20.149999999999999" customHeight="1" x14ac:dyDescent="0.25">
      <c r="A12" s="303" t="s">
        <v>318</v>
      </c>
      <c r="B12" s="303"/>
      <c r="C12" s="303"/>
      <c r="D12" s="303"/>
    </row>
    <row r="13" spans="1:8" x14ac:dyDescent="0.25">
      <c r="A13" s="77" t="s">
        <v>0</v>
      </c>
      <c r="B13" s="77" t="s">
        <v>1</v>
      </c>
      <c r="C13" s="77" t="s">
        <v>2</v>
      </c>
      <c r="D13" s="77" t="s">
        <v>3</v>
      </c>
      <c r="F13" s="307" t="s">
        <v>319</v>
      </c>
      <c r="G13" s="308"/>
      <c r="H13" s="309"/>
    </row>
    <row r="14" spans="1:8" ht="38" thickBot="1" x14ac:dyDescent="0.3">
      <c r="A14" s="10" t="s">
        <v>43</v>
      </c>
      <c r="B14" s="69" t="s">
        <v>23</v>
      </c>
      <c r="C14" s="69" t="s">
        <v>192</v>
      </c>
      <c r="D14" s="69" t="s">
        <v>180</v>
      </c>
      <c r="E14" s="1"/>
      <c r="F14" s="247">
        <v>45473</v>
      </c>
      <c r="G14" s="231">
        <v>45107</v>
      </c>
      <c r="H14" s="231">
        <v>44742</v>
      </c>
    </row>
    <row r="15" spans="1:8" ht="13.5" thickTop="1" x14ac:dyDescent="0.3">
      <c r="A15" s="219"/>
      <c r="B15" s="199"/>
      <c r="C15" s="123"/>
      <c r="D15" s="107">
        <f t="shared" ref="D15:D20" si="0">B15*C15</f>
        <v>0</v>
      </c>
      <c r="E15" s="16"/>
      <c r="F15" s="164"/>
      <c r="G15" s="164"/>
      <c r="H15" s="164"/>
    </row>
    <row r="16" spans="1:8" ht="13" x14ac:dyDescent="0.3">
      <c r="A16" s="220"/>
      <c r="B16" s="200"/>
      <c r="C16" s="125"/>
      <c r="D16" s="106">
        <f t="shared" si="0"/>
        <v>0</v>
      </c>
      <c r="F16" s="164"/>
      <c r="G16" s="164"/>
      <c r="H16" s="164"/>
    </row>
    <row r="17" spans="1:8" ht="13" x14ac:dyDescent="0.3">
      <c r="A17" s="220"/>
      <c r="B17" s="200"/>
      <c r="C17" s="125"/>
      <c r="D17" s="106">
        <f t="shared" si="0"/>
        <v>0</v>
      </c>
      <c r="F17" s="164"/>
      <c r="G17" s="164"/>
      <c r="H17" s="164"/>
    </row>
    <row r="18" spans="1:8" ht="13" x14ac:dyDescent="0.3">
      <c r="A18" s="220"/>
      <c r="B18" s="200"/>
      <c r="C18" s="125"/>
      <c r="D18" s="106">
        <f t="shared" si="0"/>
        <v>0</v>
      </c>
      <c r="F18" s="164"/>
      <c r="G18" s="164"/>
      <c r="H18" s="164"/>
    </row>
    <row r="19" spans="1:8" ht="13" x14ac:dyDescent="0.3">
      <c r="A19" s="220"/>
      <c r="B19" s="200"/>
      <c r="C19" s="125"/>
      <c r="D19" s="106">
        <f t="shared" si="0"/>
        <v>0</v>
      </c>
      <c r="F19" s="164"/>
      <c r="G19" s="164"/>
      <c r="H19" s="164"/>
    </row>
    <row r="20" spans="1:8" x14ac:dyDescent="0.25">
      <c r="A20" s="118"/>
      <c r="B20" s="121"/>
      <c r="C20" s="125"/>
      <c r="D20" s="106">
        <f t="shared" si="0"/>
        <v>0</v>
      </c>
      <c r="F20" s="164"/>
      <c r="G20" s="164"/>
      <c r="H20" s="164"/>
    </row>
    <row r="21" spans="1:8" ht="30" customHeight="1" thickBot="1" x14ac:dyDescent="0.35">
      <c r="B21" s="55"/>
      <c r="C21" s="57" t="s">
        <v>22</v>
      </c>
      <c r="D21" s="108">
        <f>SUM(D15:D20)</f>
        <v>0</v>
      </c>
      <c r="E21" s="57" t="s">
        <v>22</v>
      </c>
      <c r="F21" s="108">
        <f>SUM(F15:F20)</f>
        <v>0</v>
      </c>
      <c r="G21" s="108">
        <f>SUM(G15:G20)</f>
        <v>0</v>
      </c>
      <c r="H21" s="108">
        <f>SUM(H15:H20)</f>
        <v>0</v>
      </c>
    </row>
    <row r="22" spans="1:8" ht="13" thickTop="1" x14ac:dyDescent="0.25">
      <c r="B22" s="20"/>
      <c r="C22" s="15"/>
      <c r="D22" s="21"/>
    </row>
    <row r="23" spans="1:8" ht="25.5" customHeight="1" x14ac:dyDescent="0.25">
      <c r="A23" s="327" t="s">
        <v>181</v>
      </c>
      <c r="B23" s="327"/>
      <c r="C23" s="327"/>
      <c r="D23" s="327"/>
    </row>
    <row r="24" spans="1:8" x14ac:dyDescent="0.25">
      <c r="A24" s="273"/>
      <c r="B24" s="273"/>
      <c r="C24" s="273"/>
      <c r="D24" s="273"/>
    </row>
    <row r="25" spans="1:8" x14ac:dyDescent="0.25">
      <c r="A25" s="273"/>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sheetProtection selectLockedCells="1"/>
  <mergeCells count="9">
    <mergeCell ref="A24:D30"/>
    <mergeCell ref="A12:D12"/>
    <mergeCell ref="F13:H13"/>
    <mergeCell ref="A1:D1"/>
    <mergeCell ref="A2:D2"/>
    <mergeCell ref="A23:D23"/>
    <mergeCell ref="A9:C9"/>
    <mergeCell ref="A4:D4"/>
    <mergeCell ref="A6:D6"/>
  </mergeCells>
  <phoneticPr fontId="9" type="noConversion"/>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H30"/>
  <sheetViews>
    <sheetView workbookViewId="0">
      <pane ySplit="6" topLeftCell="A7" activePane="bottomLeft" state="frozen"/>
      <selection pane="bottomLeft" activeCell="A7" sqref="A7"/>
    </sheetView>
  </sheetViews>
  <sheetFormatPr defaultRowHeight="12.5" x14ac:dyDescent="0.25"/>
  <cols>
    <col min="1" max="1" width="38.1796875" customWidth="1"/>
    <col min="2" max="2" width="16.81640625" customWidth="1"/>
    <col min="3" max="3" width="13.1796875" customWidth="1"/>
    <col min="4" max="4" width="17.45312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324</v>
      </c>
      <c r="B6" s="4"/>
      <c r="C6" s="4"/>
      <c r="D6" s="4"/>
    </row>
    <row r="7" spans="1:8" ht="13" x14ac:dyDescent="0.25">
      <c r="A7" s="5"/>
      <c r="B7" s="4"/>
      <c r="C7" s="4"/>
      <c r="D7" s="4"/>
    </row>
    <row r="8" spans="1:8" x14ac:dyDescent="0.25">
      <c r="A8" s="157" t="s">
        <v>331</v>
      </c>
      <c r="B8" s="82"/>
      <c r="C8" s="82"/>
      <c r="D8" s="82"/>
    </row>
    <row r="9" spans="1:8" x14ac:dyDescent="0.25">
      <c r="A9" s="328" t="s">
        <v>332</v>
      </c>
      <c r="B9" s="274"/>
      <c r="C9" s="274"/>
      <c r="D9" s="82"/>
    </row>
    <row r="10" spans="1:8" x14ac:dyDescent="0.25">
      <c r="A10" s="81" t="s">
        <v>169</v>
      </c>
      <c r="B10" s="82"/>
      <c r="C10" s="82"/>
      <c r="D10" s="82"/>
    </row>
    <row r="11" spans="1:8" x14ac:dyDescent="0.25">
      <c r="A11" s="157" t="s">
        <v>240</v>
      </c>
      <c r="B11" s="82"/>
      <c r="C11" s="82"/>
      <c r="D11" s="82"/>
    </row>
    <row r="12" spans="1:8" ht="20.149999999999999" customHeight="1" x14ac:dyDescent="0.25">
      <c r="A12" s="303" t="s">
        <v>318</v>
      </c>
      <c r="B12" s="303"/>
      <c r="C12" s="303"/>
      <c r="D12" s="303"/>
    </row>
    <row r="13" spans="1:8" x14ac:dyDescent="0.25">
      <c r="A13" s="77" t="s">
        <v>0</v>
      </c>
      <c r="B13" s="77" t="s">
        <v>1</v>
      </c>
      <c r="C13" s="77" t="s">
        <v>2</v>
      </c>
      <c r="D13" s="77" t="s">
        <v>3</v>
      </c>
      <c r="F13" s="307" t="s">
        <v>319</v>
      </c>
      <c r="G13" s="308"/>
      <c r="H13" s="309"/>
    </row>
    <row r="14" spans="1:8" ht="38" thickBot="1" x14ac:dyDescent="0.3">
      <c r="A14" s="10" t="s">
        <v>334</v>
      </c>
      <c r="B14" s="69" t="s">
        <v>23</v>
      </c>
      <c r="C14" s="69" t="s">
        <v>192</v>
      </c>
      <c r="D14" s="69" t="s">
        <v>180</v>
      </c>
      <c r="E14" s="1"/>
      <c r="F14" s="247">
        <v>45473</v>
      </c>
      <c r="G14" s="231">
        <v>45107</v>
      </c>
      <c r="H14" s="231">
        <v>44742</v>
      </c>
    </row>
    <row r="15" spans="1:8" ht="13.5" thickTop="1" x14ac:dyDescent="0.3">
      <c r="A15" s="219"/>
      <c r="B15" s="199"/>
      <c r="C15" s="123"/>
      <c r="D15" s="107">
        <f t="shared" ref="D15:D20" si="0">B15*C15</f>
        <v>0</v>
      </c>
      <c r="E15" s="16"/>
      <c r="F15" s="164"/>
      <c r="G15" s="164"/>
      <c r="H15" s="164"/>
    </row>
    <row r="16" spans="1:8" ht="13" x14ac:dyDescent="0.3">
      <c r="A16" s="220"/>
      <c r="B16" s="200"/>
      <c r="C16" s="125"/>
      <c r="D16" s="106">
        <f t="shared" si="0"/>
        <v>0</v>
      </c>
      <c r="F16" s="164"/>
      <c r="G16" s="164"/>
      <c r="H16" s="164"/>
    </row>
    <row r="17" spans="1:8" ht="13" x14ac:dyDescent="0.3">
      <c r="A17" s="220"/>
      <c r="B17" s="200"/>
      <c r="C17" s="125"/>
      <c r="D17" s="106">
        <f t="shared" si="0"/>
        <v>0</v>
      </c>
      <c r="F17" s="164"/>
      <c r="G17" s="164"/>
      <c r="H17" s="164"/>
    </row>
    <row r="18" spans="1:8" ht="13" x14ac:dyDescent="0.3">
      <c r="A18" s="220"/>
      <c r="B18" s="200"/>
      <c r="C18" s="125"/>
      <c r="D18" s="106">
        <f t="shared" si="0"/>
        <v>0</v>
      </c>
      <c r="F18" s="164"/>
      <c r="G18" s="164"/>
      <c r="H18" s="164"/>
    </row>
    <row r="19" spans="1:8" ht="13" x14ac:dyDescent="0.3">
      <c r="A19" s="220"/>
      <c r="B19" s="200"/>
      <c r="C19" s="125"/>
      <c r="D19" s="106">
        <f t="shared" si="0"/>
        <v>0</v>
      </c>
      <c r="F19" s="164"/>
      <c r="G19" s="164"/>
      <c r="H19" s="164"/>
    </row>
    <row r="20" spans="1:8" x14ac:dyDescent="0.25">
      <c r="A20" s="118"/>
      <c r="B20" s="121"/>
      <c r="C20" s="125"/>
      <c r="D20" s="106">
        <f t="shared" si="0"/>
        <v>0</v>
      </c>
      <c r="F20" s="164"/>
      <c r="G20" s="164"/>
      <c r="H20" s="164"/>
    </row>
    <row r="21" spans="1:8" ht="30" customHeight="1" thickBot="1" x14ac:dyDescent="0.35">
      <c r="B21" s="55"/>
      <c r="C21" s="57" t="s">
        <v>22</v>
      </c>
      <c r="D21" s="108">
        <f>SUM(D15:D20)</f>
        <v>0</v>
      </c>
      <c r="E21" s="57" t="s">
        <v>22</v>
      </c>
      <c r="F21" s="108">
        <f>SUM(F15:F20)</f>
        <v>0</v>
      </c>
      <c r="G21" s="108">
        <f>SUM(G15:G20)</f>
        <v>0</v>
      </c>
      <c r="H21" s="108">
        <f>SUM(H15:H20)</f>
        <v>0</v>
      </c>
    </row>
    <row r="22" spans="1:8" ht="13" thickTop="1" x14ac:dyDescent="0.25">
      <c r="B22" s="20"/>
      <c r="C22" s="15"/>
      <c r="D22" s="21"/>
    </row>
    <row r="23" spans="1:8" ht="25.5" customHeight="1" x14ac:dyDescent="0.25">
      <c r="A23" s="327" t="s">
        <v>181</v>
      </c>
      <c r="B23" s="327"/>
      <c r="C23" s="327"/>
      <c r="D23" s="327"/>
    </row>
    <row r="24" spans="1:8" x14ac:dyDescent="0.25">
      <c r="A24" s="273"/>
      <c r="B24" s="273"/>
      <c r="C24" s="273"/>
      <c r="D24" s="273"/>
    </row>
    <row r="25" spans="1:8" x14ac:dyDescent="0.25">
      <c r="A25" s="273"/>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mergeCells count="7">
    <mergeCell ref="F13:H13"/>
    <mergeCell ref="A23:D23"/>
    <mergeCell ref="A24:D30"/>
    <mergeCell ref="A1:D1"/>
    <mergeCell ref="A2:D2"/>
    <mergeCell ref="A9:C9"/>
    <mergeCell ref="A12:D12"/>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0"/>
  <sheetViews>
    <sheetView showGridLines="0" zoomScaleNormal="100" workbookViewId="0">
      <pane ySplit="6" topLeftCell="A10" activePane="bottomLeft" state="frozen"/>
      <selection pane="bottomLeft" activeCell="A10" sqref="A10"/>
    </sheetView>
  </sheetViews>
  <sheetFormatPr defaultRowHeight="12.5" x14ac:dyDescent="0.25"/>
  <cols>
    <col min="1" max="1" width="33.54296875" customWidth="1"/>
    <col min="2" max="2" width="16.81640625" customWidth="1"/>
    <col min="3" max="3" width="14.81640625" customWidth="1"/>
    <col min="4" max="4" width="20.8164062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152</v>
      </c>
      <c r="B6" s="4"/>
      <c r="C6" s="4"/>
      <c r="D6" s="4"/>
    </row>
    <row r="7" spans="1:8" x14ac:dyDescent="0.25">
      <c r="A7" s="6"/>
      <c r="B7" s="4"/>
      <c r="C7" s="4"/>
      <c r="D7" s="4"/>
    </row>
    <row r="8" spans="1:8" ht="16.5" customHeight="1" x14ac:dyDescent="0.25">
      <c r="A8" s="70" t="s">
        <v>187</v>
      </c>
      <c r="B8" s="4"/>
      <c r="C8" s="4"/>
      <c r="D8" s="4"/>
    </row>
    <row r="9" spans="1:8" x14ac:dyDescent="0.25">
      <c r="A9" s="303" t="s">
        <v>268</v>
      </c>
      <c r="B9" s="304"/>
      <c r="C9" s="304"/>
      <c r="D9" s="4"/>
    </row>
    <row r="10" spans="1:8" x14ac:dyDescent="0.25">
      <c r="A10" s="7" t="s">
        <v>188</v>
      </c>
      <c r="B10" s="4"/>
      <c r="C10" s="4"/>
      <c r="D10" s="4"/>
      <c r="E10" s="1"/>
    </row>
    <row r="11" spans="1:8" ht="15" customHeight="1" x14ac:dyDescent="0.25">
      <c r="A11" s="70" t="s">
        <v>216</v>
      </c>
      <c r="B11" s="4"/>
      <c r="C11" s="4"/>
      <c r="D11" s="4"/>
      <c r="E11" s="16"/>
    </row>
    <row r="12" spans="1:8" ht="15" customHeight="1" x14ac:dyDescent="0.25">
      <c r="A12" s="303" t="s">
        <v>318</v>
      </c>
      <c r="B12" s="303"/>
      <c r="C12" s="303"/>
      <c r="D12" s="303"/>
    </row>
    <row r="13" spans="1:8" ht="20.149999999999999" customHeight="1" x14ac:dyDescent="0.25">
      <c r="A13" s="2" t="s">
        <v>0</v>
      </c>
      <c r="B13" s="2" t="s">
        <v>1</v>
      </c>
      <c r="C13" s="2" t="s">
        <v>2</v>
      </c>
      <c r="D13" s="2" t="s">
        <v>3</v>
      </c>
      <c r="F13" s="307" t="s">
        <v>319</v>
      </c>
      <c r="G13" s="308"/>
      <c r="H13" s="309"/>
    </row>
    <row r="14" spans="1:8" ht="40.5" customHeight="1" thickBot="1" x14ac:dyDescent="0.3">
      <c r="A14" s="69" t="s">
        <v>189</v>
      </c>
      <c r="B14" s="69" t="s">
        <v>186</v>
      </c>
      <c r="C14" s="69" t="s">
        <v>191</v>
      </c>
      <c r="D14" s="69" t="s">
        <v>190</v>
      </c>
      <c r="F14" s="247">
        <v>45473</v>
      </c>
      <c r="G14" s="231">
        <v>45107</v>
      </c>
      <c r="H14" s="231">
        <v>44742</v>
      </c>
    </row>
    <row r="15" spans="1:8" ht="13" thickTop="1" x14ac:dyDescent="0.25">
      <c r="A15" s="188"/>
      <c r="B15" s="136"/>
      <c r="C15" s="137"/>
      <c r="D15" s="107">
        <f t="shared" ref="D15:D21" si="0">B15*C15</f>
        <v>0</v>
      </c>
      <c r="F15" s="164"/>
      <c r="G15" s="164"/>
      <c r="H15" s="164"/>
    </row>
    <row r="16" spans="1:8" x14ac:dyDescent="0.25">
      <c r="A16" s="186"/>
      <c r="B16" s="138"/>
      <c r="C16" s="139"/>
      <c r="D16" s="106">
        <f t="shared" si="0"/>
        <v>0</v>
      </c>
      <c r="F16" s="164"/>
      <c r="G16" s="164"/>
      <c r="H16" s="164"/>
    </row>
    <row r="17" spans="1:8" x14ac:dyDescent="0.25">
      <c r="A17" s="186"/>
      <c r="B17" s="140"/>
      <c r="C17" s="141"/>
      <c r="D17" s="106">
        <f t="shared" si="0"/>
        <v>0</v>
      </c>
      <c r="F17" s="164"/>
      <c r="G17" s="164"/>
      <c r="H17" s="164"/>
    </row>
    <row r="18" spans="1:8" x14ac:dyDescent="0.25">
      <c r="A18" s="186"/>
      <c r="B18" s="140"/>
      <c r="C18" s="141"/>
      <c r="D18" s="106">
        <f t="shared" si="0"/>
        <v>0</v>
      </c>
      <c r="F18" s="164"/>
      <c r="G18" s="164"/>
      <c r="H18" s="164"/>
    </row>
    <row r="19" spans="1:8" x14ac:dyDescent="0.25">
      <c r="A19" s="186"/>
      <c r="B19" s="140"/>
      <c r="C19" s="141"/>
      <c r="D19" s="106">
        <f t="shared" si="0"/>
        <v>0</v>
      </c>
      <c r="F19" s="164"/>
      <c r="G19" s="164"/>
      <c r="H19" s="164"/>
    </row>
    <row r="20" spans="1:8" x14ac:dyDescent="0.25">
      <c r="A20" s="118"/>
      <c r="B20" s="140"/>
      <c r="C20" s="141"/>
      <c r="D20" s="106">
        <f t="shared" si="0"/>
        <v>0</v>
      </c>
      <c r="F20" s="164"/>
      <c r="G20" s="164"/>
      <c r="H20" s="164"/>
    </row>
    <row r="21" spans="1:8" x14ac:dyDescent="0.25">
      <c r="A21" s="118"/>
      <c r="B21" s="142"/>
      <c r="C21" s="143"/>
      <c r="D21" s="106">
        <f t="shared" si="0"/>
        <v>0</v>
      </c>
      <c r="F21" s="164"/>
      <c r="G21" s="164"/>
      <c r="H21" s="164"/>
    </row>
    <row r="22" spans="1:8" ht="30.75" customHeight="1" thickBot="1" x14ac:dyDescent="0.35">
      <c r="B22" s="22"/>
      <c r="C22" s="60" t="s">
        <v>22</v>
      </c>
      <c r="D22" s="109">
        <f>SUM(D15:D21)</f>
        <v>0</v>
      </c>
      <c r="E22" s="60" t="s">
        <v>22</v>
      </c>
      <c r="F22" s="109">
        <f>SUM(F15:F21)</f>
        <v>0</v>
      </c>
      <c r="G22" s="109">
        <f>SUM(G15:G21)</f>
        <v>0</v>
      </c>
      <c r="H22" s="109">
        <f>SUM(H15:H21)</f>
        <v>0</v>
      </c>
    </row>
    <row r="23" spans="1:8" ht="13.5" thickTop="1" x14ac:dyDescent="0.3">
      <c r="B23" s="22"/>
      <c r="C23" s="60"/>
      <c r="D23" s="90"/>
    </row>
    <row r="24" spans="1:8" ht="24.75" customHeight="1" x14ac:dyDescent="0.25">
      <c r="A24" s="327" t="s">
        <v>182</v>
      </c>
      <c r="B24" s="327"/>
      <c r="C24" s="327"/>
      <c r="D24" s="327"/>
    </row>
    <row r="25" spans="1:8" x14ac:dyDescent="0.25">
      <c r="A25" s="310"/>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sheetProtection selectLockedCells="1"/>
  <mergeCells count="7">
    <mergeCell ref="A25:D30"/>
    <mergeCell ref="A12:D12"/>
    <mergeCell ref="F13:H13"/>
    <mergeCell ref="A1:D1"/>
    <mergeCell ref="A2:D2"/>
    <mergeCell ref="A24:D24"/>
    <mergeCell ref="A9:C9"/>
  </mergeCells>
  <phoneticPr fontId="9" type="noConversion"/>
  <pageMargins left="0.75" right="0.75" top="1" bottom="1"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H30"/>
  <sheetViews>
    <sheetView showGridLines="0" zoomScaleNormal="100" workbookViewId="0">
      <pane ySplit="6" topLeftCell="A10" activePane="bottomLeft" state="frozen"/>
      <selection pane="bottomLeft" activeCell="F22" sqref="F2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 min="6" max="6" width="11.17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157</v>
      </c>
      <c r="B6" s="4"/>
      <c r="C6" s="4"/>
      <c r="D6" s="4"/>
    </row>
    <row r="7" spans="1:8" x14ac:dyDescent="0.25">
      <c r="A7" s="6"/>
      <c r="B7" s="4"/>
      <c r="C7" s="4"/>
      <c r="D7" s="4"/>
    </row>
    <row r="8" spans="1:8" ht="16.5" customHeight="1" x14ac:dyDescent="0.25">
      <c r="A8" s="160" t="s">
        <v>269</v>
      </c>
      <c r="B8" s="4"/>
      <c r="C8" s="4"/>
      <c r="D8" s="4"/>
    </row>
    <row r="9" spans="1:8" ht="12.75" customHeight="1" x14ac:dyDescent="0.25">
      <c r="A9" s="303" t="s">
        <v>271</v>
      </c>
      <c r="B9" s="304"/>
      <c r="C9" s="304"/>
      <c r="D9" s="304"/>
    </row>
    <row r="10" spans="1:8" x14ac:dyDescent="0.25">
      <c r="A10" s="7" t="s">
        <v>183</v>
      </c>
      <c r="B10" s="4"/>
      <c r="C10" s="4"/>
      <c r="D10" s="4"/>
      <c r="E10" s="1"/>
    </row>
    <row r="11" spans="1:8" ht="12.75" customHeight="1" x14ac:dyDescent="0.25">
      <c r="A11" s="70" t="s">
        <v>217</v>
      </c>
      <c r="B11" s="4"/>
      <c r="C11" s="4"/>
      <c r="D11" s="4"/>
      <c r="E11" s="16"/>
    </row>
    <row r="12" spans="1:8" ht="11.25" customHeight="1" x14ac:dyDescent="0.25">
      <c r="A12" s="303" t="s">
        <v>318</v>
      </c>
      <c r="B12" s="303"/>
      <c r="C12" s="303"/>
      <c r="D12" s="303"/>
    </row>
    <row r="13" spans="1:8" ht="11.25" customHeight="1" x14ac:dyDescent="0.25">
      <c r="A13" s="221"/>
      <c r="B13" s="221"/>
      <c r="C13" s="221"/>
      <c r="D13" s="221"/>
    </row>
    <row r="14" spans="1:8" ht="20.149999999999999" customHeight="1" x14ac:dyDescent="0.25">
      <c r="A14" s="2" t="s">
        <v>0</v>
      </c>
      <c r="B14" s="2" t="s">
        <v>1</v>
      </c>
      <c r="C14" s="2" t="s">
        <v>2</v>
      </c>
      <c r="D14" s="2" t="s">
        <v>3</v>
      </c>
      <c r="F14" s="307" t="s">
        <v>319</v>
      </c>
      <c r="G14" s="308"/>
      <c r="H14" s="309"/>
    </row>
    <row r="15" spans="1:8" ht="54.75" customHeight="1" thickBot="1" x14ac:dyDescent="0.3">
      <c r="A15" s="155" t="s">
        <v>270</v>
      </c>
      <c r="B15" s="69" t="s">
        <v>185</v>
      </c>
      <c r="C15" s="69" t="s">
        <v>184</v>
      </c>
      <c r="D15" s="155" t="s">
        <v>272</v>
      </c>
      <c r="F15" s="247">
        <v>45473</v>
      </c>
      <c r="G15" s="231">
        <v>45107</v>
      </c>
      <c r="H15" s="231">
        <v>44742</v>
      </c>
    </row>
    <row r="16" spans="1:8" ht="13" thickTop="1" x14ac:dyDescent="0.25">
      <c r="A16" s="188"/>
      <c r="B16" s="144"/>
      <c r="C16" s="145"/>
      <c r="D16" s="107">
        <f t="shared" ref="D16:D21" si="0">C16*B16</f>
        <v>0</v>
      </c>
      <c r="E16" s="62"/>
      <c r="F16" s="164"/>
      <c r="G16" s="164"/>
      <c r="H16" s="164"/>
    </row>
    <row r="17" spans="1:8" x14ac:dyDescent="0.25">
      <c r="A17" s="186"/>
      <c r="B17" s="146"/>
      <c r="C17" s="147"/>
      <c r="D17" s="106">
        <f t="shared" si="0"/>
        <v>0</v>
      </c>
      <c r="E17" s="62"/>
      <c r="F17" s="164"/>
      <c r="G17" s="164"/>
      <c r="H17" s="164"/>
    </row>
    <row r="18" spans="1:8" x14ac:dyDescent="0.25">
      <c r="A18" s="118"/>
      <c r="B18" s="124"/>
      <c r="C18" s="148"/>
      <c r="D18" s="106">
        <f t="shared" si="0"/>
        <v>0</v>
      </c>
      <c r="E18" s="62"/>
      <c r="F18" s="164"/>
      <c r="G18" s="164"/>
      <c r="H18" s="164"/>
    </row>
    <row r="19" spans="1:8" x14ac:dyDescent="0.25">
      <c r="A19" s="118"/>
      <c r="B19" s="124"/>
      <c r="C19" s="148"/>
      <c r="D19" s="106">
        <f t="shared" si="0"/>
        <v>0</v>
      </c>
      <c r="E19" s="62"/>
      <c r="F19" s="164"/>
      <c r="G19" s="164"/>
      <c r="H19" s="164"/>
    </row>
    <row r="20" spans="1:8" x14ac:dyDescent="0.25">
      <c r="A20" s="118"/>
      <c r="B20" s="124"/>
      <c r="C20" s="148"/>
      <c r="D20" s="106">
        <f t="shared" si="0"/>
        <v>0</v>
      </c>
      <c r="E20" s="62"/>
      <c r="F20" s="164"/>
      <c r="G20" s="164"/>
      <c r="H20" s="164"/>
    </row>
    <row r="21" spans="1:8" x14ac:dyDescent="0.25">
      <c r="A21" s="118"/>
      <c r="B21" s="126"/>
      <c r="C21" s="149"/>
      <c r="D21" s="106">
        <f t="shared" si="0"/>
        <v>0</v>
      </c>
      <c r="E21" s="62"/>
      <c r="F21" s="164"/>
      <c r="G21" s="164"/>
      <c r="H21" s="164"/>
    </row>
    <row r="22" spans="1:8" ht="28.5" customHeight="1" thickBot="1" x14ac:dyDescent="0.35">
      <c r="B22" s="22"/>
      <c r="C22" s="60" t="s">
        <v>22</v>
      </c>
      <c r="D22" s="110">
        <f>SUM(D16:D21)</f>
        <v>0</v>
      </c>
      <c r="E22" s="60" t="s">
        <v>22</v>
      </c>
      <c r="F22" s="110">
        <f>SUM(F16:F21)</f>
        <v>0</v>
      </c>
      <c r="G22" s="110">
        <f>SUM(G16:G21)</f>
        <v>0</v>
      </c>
      <c r="H22" s="110">
        <f>SUM(H16:H21)</f>
        <v>0</v>
      </c>
    </row>
    <row r="23" spans="1:8" ht="13.5" thickTop="1" x14ac:dyDescent="0.3">
      <c r="B23" s="20"/>
      <c r="C23" s="52"/>
      <c r="D23" s="61"/>
    </row>
    <row r="24" spans="1:8" ht="29.25" customHeight="1" x14ac:dyDescent="0.25">
      <c r="A24" s="327" t="s">
        <v>241</v>
      </c>
      <c r="B24" s="327"/>
      <c r="C24" s="327"/>
      <c r="D24" s="327"/>
    </row>
    <row r="25" spans="1:8" x14ac:dyDescent="0.25">
      <c r="A25" s="273"/>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sheetProtection selectLockedCells="1"/>
  <mergeCells count="7">
    <mergeCell ref="F14:H14"/>
    <mergeCell ref="A1:D1"/>
    <mergeCell ref="A2:D2"/>
    <mergeCell ref="A24:D24"/>
    <mergeCell ref="A25:D30"/>
    <mergeCell ref="A9:D9"/>
    <mergeCell ref="A12:D12"/>
  </mergeCells>
  <phoneticPr fontId="9" type="noConversion"/>
  <pageMargins left="0.75" right="0.75" top="1" bottom="1"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H30"/>
  <sheetViews>
    <sheetView showGridLines="0" zoomScaleNormal="100" workbookViewId="0">
      <pane ySplit="6" topLeftCell="A7" activePane="bottomLeft" state="frozen"/>
      <selection pane="bottomLeft" activeCell="A7" sqref="A7"/>
    </sheetView>
  </sheetViews>
  <sheetFormatPr defaultRowHeight="12.5" x14ac:dyDescent="0.25"/>
  <cols>
    <col min="1" max="1" width="33.54296875" customWidth="1"/>
    <col min="2" max="2" width="16.81640625" customWidth="1"/>
    <col min="3" max="3" width="12.81640625" customWidth="1"/>
    <col min="4" max="4" width="20.81640625" customWidth="1"/>
    <col min="5" max="5" width="9.54296875" bestFit="1" customWidth="1"/>
  </cols>
  <sheetData>
    <row r="1" spans="1:8" x14ac:dyDescent="0.25">
      <c r="A1" s="300">
        <f>+Summary!$A$2</f>
        <v>0</v>
      </c>
      <c r="B1" s="300"/>
      <c r="C1" s="300"/>
      <c r="D1" s="300"/>
    </row>
    <row r="2" spans="1:8" x14ac:dyDescent="0.25">
      <c r="A2" s="300" t="str">
        <f>Summary!A3</f>
        <v>ANNUAL PERIOD</v>
      </c>
      <c r="B2" s="300"/>
      <c r="C2" s="300"/>
      <c r="D2" s="300"/>
    </row>
    <row r="3" spans="1:8" ht="20.149999999999999" customHeight="1" x14ac:dyDescent="0.25"/>
    <row r="4" spans="1:8" ht="13" x14ac:dyDescent="0.25">
      <c r="A4" s="3" t="str">
        <f>Summary!A5</f>
        <v>Adoption</v>
      </c>
      <c r="B4" s="4"/>
      <c r="C4" s="4"/>
      <c r="D4" s="4"/>
    </row>
    <row r="5" spans="1:8" ht="13" x14ac:dyDescent="0.25">
      <c r="A5" s="3"/>
      <c r="B5" s="4"/>
      <c r="C5" s="4"/>
      <c r="D5" s="4"/>
    </row>
    <row r="6" spans="1:8" ht="13" x14ac:dyDescent="0.25">
      <c r="A6" s="5" t="s">
        <v>260</v>
      </c>
      <c r="B6" s="4"/>
      <c r="C6" s="4"/>
      <c r="D6" s="4"/>
    </row>
    <row r="7" spans="1:8" x14ac:dyDescent="0.25">
      <c r="A7" s="6"/>
      <c r="B7" s="4"/>
      <c r="C7" s="4"/>
      <c r="D7" s="4"/>
    </row>
    <row r="8" spans="1:8" x14ac:dyDescent="0.25">
      <c r="A8" s="81" t="s">
        <v>193</v>
      </c>
      <c r="B8" s="82"/>
      <c r="C8" s="82"/>
      <c r="D8" s="82"/>
    </row>
    <row r="9" spans="1:8" x14ac:dyDescent="0.25">
      <c r="A9" s="328" t="s">
        <v>285</v>
      </c>
      <c r="B9" s="274"/>
      <c r="C9" s="274"/>
      <c r="D9" s="82"/>
    </row>
    <row r="10" spans="1:8" x14ac:dyDescent="0.25">
      <c r="A10" s="157" t="s">
        <v>286</v>
      </c>
      <c r="B10" s="82"/>
      <c r="C10" s="82"/>
      <c r="D10" s="82"/>
      <c r="E10" s="1"/>
    </row>
    <row r="11" spans="1:8" x14ac:dyDescent="0.25">
      <c r="A11" s="81" t="s">
        <v>218</v>
      </c>
      <c r="B11" s="82"/>
      <c r="C11" s="82"/>
      <c r="D11" s="82"/>
      <c r="E11" s="16"/>
    </row>
    <row r="12" spans="1:8" x14ac:dyDescent="0.25">
      <c r="A12" s="303" t="s">
        <v>318</v>
      </c>
      <c r="B12" s="303"/>
      <c r="C12" s="303"/>
      <c r="D12" s="303"/>
    </row>
    <row r="13" spans="1:8" ht="20.149999999999999" customHeight="1" x14ac:dyDescent="0.25">
      <c r="A13" s="2" t="s">
        <v>0</v>
      </c>
      <c r="B13" s="2" t="s">
        <v>1</v>
      </c>
      <c r="C13" s="2" t="s">
        <v>2</v>
      </c>
      <c r="D13" s="2" t="s">
        <v>3</v>
      </c>
      <c r="F13" s="307" t="s">
        <v>319</v>
      </c>
      <c r="G13" s="308"/>
      <c r="H13" s="309"/>
    </row>
    <row r="14" spans="1:8" ht="54" customHeight="1" thickBot="1" x14ac:dyDescent="0.3">
      <c r="A14" s="69" t="s">
        <v>194</v>
      </c>
      <c r="B14" s="69" t="s">
        <v>186</v>
      </c>
      <c r="C14" s="155" t="s">
        <v>287</v>
      </c>
      <c r="D14" s="69" t="s">
        <v>195</v>
      </c>
      <c r="F14" s="247">
        <v>45473</v>
      </c>
      <c r="G14" s="231">
        <v>45107</v>
      </c>
      <c r="H14" s="231">
        <v>44742</v>
      </c>
    </row>
    <row r="15" spans="1:8" ht="13" thickTop="1" x14ac:dyDescent="0.25">
      <c r="A15" s="187"/>
      <c r="B15" s="150"/>
      <c r="C15" s="151"/>
      <c r="D15" s="107">
        <f t="shared" ref="D15:D21" si="0">B15*C15</f>
        <v>0</v>
      </c>
      <c r="F15" s="164"/>
      <c r="G15" s="164"/>
      <c r="H15" s="164"/>
    </row>
    <row r="16" spans="1:8" x14ac:dyDescent="0.25">
      <c r="A16" s="116"/>
      <c r="B16" s="152"/>
      <c r="C16" s="147"/>
      <c r="D16" s="106">
        <f t="shared" si="0"/>
        <v>0</v>
      </c>
      <c r="F16" s="164"/>
      <c r="G16" s="164"/>
      <c r="H16" s="164"/>
    </row>
    <row r="17" spans="1:8" x14ac:dyDescent="0.25">
      <c r="A17" s="116"/>
      <c r="B17" s="152"/>
      <c r="C17" s="148"/>
      <c r="D17" s="106">
        <f t="shared" si="0"/>
        <v>0</v>
      </c>
      <c r="F17" s="164"/>
      <c r="G17" s="164"/>
      <c r="H17" s="164"/>
    </row>
    <row r="18" spans="1:8" x14ac:dyDescent="0.25">
      <c r="A18" s="116"/>
      <c r="B18" s="152"/>
      <c r="C18" s="148"/>
      <c r="D18" s="106">
        <f t="shared" si="0"/>
        <v>0</v>
      </c>
      <c r="F18" s="164"/>
      <c r="G18" s="164"/>
      <c r="H18" s="164"/>
    </row>
    <row r="19" spans="1:8" x14ac:dyDescent="0.25">
      <c r="A19" s="116"/>
      <c r="B19" s="152"/>
      <c r="C19" s="148"/>
      <c r="D19" s="106">
        <f t="shared" si="0"/>
        <v>0</v>
      </c>
      <c r="F19" s="164"/>
      <c r="G19" s="164"/>
      <c r="H19" s="164"/>
    </row>
    <row r="20" spans="1:8" x14ac:dyDescent="0.25">
      <c r="A20" s="116"/>
      <c r="B20" s="152"/>
      <c r="C20" s="148"/>
      <c r="D20" s="106">
        <f t="shared" si="0"/>
        <v>0</v>
      </c>
      <c r="F20" s="164"/>
      <c r="G20" s="164"/>
      <c r="H20" s="164"/>
    </row>
    <row r="21" spans="1:8" x14ac:dyDescent="0.25">
      <c r="A21" s="116"/>
      <c r="B21" s="153"/>
      <c r="C21" s="149"/>
      <c r="D21" s="106">
        <f t="shared" si="0"/>
        <v>0</v>
      </c>
      <c r="F21" s="164"/>
      <c r="G21" s="164"/>
      <c r="H21" s="164"/>
    </row>
    <row r="22" spans="1:8" ht="26.25" customHeight="1" thickBot="1" x14ac:dyDescent="0.35">
      <c r="B22" s="22"/>
      <c r="C22" s="60" t="s">
        <v>22</v>
      </c>
      <c r="D22" s="109">
        <f>SUM(D15:D21)</f>
        <v>0</v>
      </c>
      <c r="E22" s="60" t="s">
        <v>22</v>
      </c>
      <c r="F22" s="109">
        <f>SUM(F15:F21)</f>
        <v>0</v>
      </c>
      <c r="G22" s="109">
        <f>SUM(G15:G21)</f>
        <v>0</v>
      </c>
      <c r="H22" s="109">
        <f>SUM(H15:H21)</f>
        <v>0</v>
      </c>
    </row>
    <row r="23" spans="1:8" ht="13" thickTop="1" x14ac:dyDescent="0.25">
      <c r="B23" s="20"/>
      <c r="C23" s="15"/>
      <c r="D23" s="21"/>
    </row>
    <row r="24" spans="1:8" ht="24.75" customHeight="1" x14ac:dyDescent="0.25">
      <c r="A24" s="327" t="s">
        <v>242</v>
      </c>
      <c r="B24" s="327"/>
      <c r="C24" s="327"/>
      <c r="D24" s="327"/>
    </row>
    <row r="25" spans="1:8" x14ac:dyDescent="0.25">
      <c r="A25" s="310"/>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sheetProtection selectLockedCells="1"/>
  <mergeCells count="7">
    <mergeCell ref="A25:D30"/>
    <mergeCell ref="A12:D12"/>
    <mergeCell ref="F13:H13"/>
    <mergeCell ref="A1:D1"/>
    <mergeCell ref="A2:D2"/>
    <mergeCell ref="A9:C9"/>
    <mergeCell ref="A24:D24"/>
  </mergeCells>
  <pageMargins left="0.75" right="0.75" top="1" bottom="1"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24"/>
  <sheetViews>
    <sheetView workbookViewId="0">
      <pane ySplit="3" topLeftCell="A4" activePane="bottomLeft" state="frozen"/>
      <selection pane="bottomLeft" sqref="A1:F1"/>
    </sheetView>
  </sheetViews>
  <sheetFormatPr defaultRowHeight="12.5" x14ac:dyDescent="0.25"/>
  <cols>
    <col min="1" max="1" width="28.453125" customWidth="1"/>
    <col min="2" max="2" width="15.81640625" customWidth="1"/>
    <col min="3" max="3" width="16.54296875" customWidth="1"/>
    <col min="4" max="4" width="16.1796875" customWidth="1"/>
  </cols>
  <sheetData>
    <row r="1" spans="1:8" ht="13" x14ac:dyDescent="0.3">
      <c r="A1" s="293" t="str">
        <f>Summary!$A$3</f>
        <v>ANNUAL PERIOD</v>
      </c>
      <c r="B1" s="293"/>
      <c r="C1" s="293"/>
      <c r="D1" s="293"/>
      <c r="E1" s="293"/>
      <c r="F1" s="293"/>
    </row>
    <row r="3" spans="1:8" ht="13" x14ac:dyDescent="0.25">
      <c r="A3" s="295" t="str">
        <f>Summary!$A$5</f>
        <v>Adoption</v>
      </c>
      <c r="B3" s="295"/>
      <c r="C3" s="295"/>
      <c r="D3" s="295"/>
      <c r="E3" s="295"/>
      <c r="F3" s="295"/>
    </row>
    <row r="4" spans="1:8" ht="13" x14ac:dyDescent="0.25">
      <c r="A4" s="3"/>
      <c r="B4" s="4"/>
      <c r="C4" s="4"/>
      <c r="D4" s="4"/>
    </row>
    <row r="5" spans="1:8" ht="13" x14ac:dyDescent="0.25">
      <c r="A5" s="3"/>
      <c r="B5" s="4"/>
      <c r="C5" s="4"/>
      <c r="D5" s="4"/>
    </row>
    <row r="6" spans="1:8" ht="13" x14ac:dyDescent="0.25">
      <c r="A6" s="222" t="s">
        <v>325</v>
      </c>
      <c r="B6" s="4"/>
      <c r="C6" s="4"/>
      <c r="D6" s="4"/>
    </row>
    <row r="7" spans="1:8" x14ac:dyDescent="0.25">
      <c r="A7" s="6"/>
      <c r="B7" s="4"/>
      <c r="C7" s="4"/>
      <c r="D7" s="4"/>
    </row>
    <row r="8" spans="1:8" x14ac:dyDescent="0.25">
      <c r="A8" s="81" t="s">
        <v>193</v>
      </c>
      <c r="B8" s="82"/>
      <c r="C8" s="82"/>
      <c r="D8" s="82"/>
    </row>
    <row r="9" spans="1:8" x14ac:dyDescent="0.25">
      <c r="A9" s="328" t="s">
        <v>285</v>
      </c>
      <c r="B9" s="274"/>
      <c r="C9" s="274"/>
      <c r="D9" s="82"/>
    </row>
    <row r="10" spans="1:8" x14ac:dyDescent="0.25">
      <c r="A10" s="157" t="s">
        <v>286</v>
      </c>
      <c r="B10" s="82"/>
      <c r="C10" s="82"/>
      <c r="D10" s="82"/>
      <c r="E10" s="1"/>
    </row>
    <row r="11" spans="1:8" x14ac:dyDescent="0.25">
      <c r="A11" s="81" t="s">
        <v>218</v>
      </c>
      <c r="B11" s="82"/>
      <c r="C11" s="82"/>
      <c r="D11" s="82"/>
      <c r="E11" s="16"/>
    </row>
    <row r="12" spans="1:8" x14ac:dyDescent="0.25">
      <c r="A12" s="303" t="s">
        <v>318</v>
      </c>
      <c r="B12" s="303"/>
      <c r="C12" s="303"/>
      <c r="D12" s="303"/>
    </row>
    <row r="13" spans="1:8" x14ac:dyDescent="0.25">
      <c r="A13" s="2" t="s">
        <v>0</v>
      </c>
      <c r="B13" s="2" t="s">
        <v>1</v>
      </c>
      <c r="C13" s="2" t="s">
        <v>2</v>
      </c>
      <c r="D13" s="2" t="s">
        <v>3</v>
      </c>
      <c r="F13" s="307" t="s">
        <v>319</v>
      </c>
      <c r="G13" s="308"/>
      <c r="H13" s="309"/>
    </row>
    <row r="14" spans="1:8" ht="63" thickBot="1" x14ac:dyDescent="0.3">
      <c r="A14" s="155" t="s">
        <v>326</v>
      </c>
      <c r="B14" s="69" t="s">
        <v>186</v>
      </c>
      <c r="C14" s="155" t="s">
        <v>287</v>
      </c>
      <c r="D14" s="69" t="s">
        <v>195</v>
      </c>
      <c r="F14" s="247">
        <v>45473</v>
      </c>
      <c r="G14" s="231">
        <v>45107</v>
      </c>
      <c r="H14" s="231">
        <v>44742</v>
      </c>
    </row>
    <row r="15" spans="1:8" ht="13" thickTop="1" x14ac:dyDescent="0.25">
      <c r="A15" s="187"/>
      <c r="B15" s="150"/>
      <c r="C15" s="151"/>
      <c r="D15" s="107">
        <f>B15*C15</f>
        <v>0</v>
      </c>
      <c r="F15" s="164"/>
      <c r="G15" s="164"/>
      <c r="H15" s="164"/>
    </row>
    <row r="16" spans="1:8" ht="13.5" thickBot="1" x14ac:dyDescent="0.35">
      <c r="B16" s="22"/>
      <c r="C16" s="60" t="s">
        <v>22</v>
      </c>
      <c r="D16" s="109">
        <f>SUM(D15:D15)</f>
        <v>0</v>
      </c>
      <c r="E16" s="60" t="s">
        <v>22</v>
      </c>
      <c r="F16" s="109">
        <f>SUM(F15:F15)</f>
        <v>0</v>
      </c>
      <c r="G16" s="109">
        <f>SUM(G15:G15)</f>
        <v>0</v>
      </c>
      <c r="H16" s="109">
        <f>SUM(H15:H15)</f>
        <v>0</v>
      </c>
    </row>
    <row r="17" spans="1:4" ht="13" thickTop="1" x14ac:dyDescent="0.25">
      <c r="B17" s="20"/>
      <c r="C17" s="15"/>
      <c r="D17" s="21"/>
    </row>
    <row r="18" spans="1:4" ht="13" x14ac:dyDescent="0.25">
      <c r="A18" s="327" t="s">
        <v>242</v>
      </c>
      <c r="B18" s="327"/>
      <c r="C18" s="327"/>
      <c r="D18" s="327"/>
    </row>
    <row r="19" spans="1:4" x14ac:dyDescent="0.25">
      <c r="A19" s="310"/>
      <c r="B19" s="273"/>
      <c r="C19" s="273"/>
      <c r="D19" s="273"/>
    </row>
    <row r="20" spans="1:4" x14ac:dyDescent="0.25">
      <c r="A20" s="273"/>
      <c r="B20" s="273"/>
      <c r="C20" s="273"/>
      <c r="D20" s="273"/>
    </row>
    <row r="21" spans="1:4" x14ac:dyDescent="0.25">
      <c r="A21" s="273"/>
      <c r="B21" s="273"/>
      <c r="C21" s="273"/>
      <c r="D21" s="273"/>
    </row>
    <row r="22" spans="1:4" x14ac:dyDescent="0.25">
      <c r="A22" s="273"/>
      <c r="B22" s="273"/>
      <c r="C22" s="273"/>
      <c r="D22" s="273"/>
    </row>
    <row r="23" spans="1:4" x14ac:dyDescent="0.25">
      <c r="A23" s="273"/>
      <c r="B23" s="273"/>
      <c r="C23" s="273"/>
      <c r="D23" s="273"/>
    </row>
    <row r="24" spans="1:4" x14ac:dyDescent="0.25">
      <c r="A24" s="273"/>
      <c r="B24" s="273"/>
      <c r="C24" s="273"/>
      <c r="D24" s="273"/>
    </row>
  </sheetData>
  <mergeCells count="7">
    <mergeCell ref="A18:D18"/>
    <mergeCell ref="A19:D24"/>
    <mergeCell ref="A1:F1"/>
    <mergeCell ref="A3:F3"/>
    <mergeCell ref="A9:C9"/>
    <mergeCell ref="A12:D12"/>
    <mergeCell ref="F13:H1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H30"/>
  <sheetViews>
    <sheetView workbookViewId="0">
      <pane ySplit="6" topLeftCell="A7" activePane="bottomLeft" state="frozen"/>
      <selection pane="bottomLeft" activeCell="A15" sqref="A15"/>
    </sheetView>
  </sheetViews>
  <sheetFormatPr defaultRowHeight="12.5" x14ac:dyDescent="0.25"/>
  <cols>
    <col min="1" max="1" width="28.453125" customWidth="1"/>
    <col min="2" max="2" width="15.90625" customWidth="1"/>
    <col min="3" max="3" width="16.54296875" customWidth="1"/>
    <col min="4" max="4" width="16.08984375" customWidth="1"/>
    <col min="6" max="8" width="12.6328125" customWidth="1"/>
  </cols>
  <sheetData>
    <row r="1" spans="1:8" x14ac:dyDescent="0.25">
      <c r="A1" s="300" t="str">
        <f>+Summary!A3</f>
        <v>ANNUAL PERIOD</v>
      </c>
      <c r="B1" s="300"/>
      <c r="C1" s="300"/>
      <c r="D1" s="300"/>
      <c r="E1" s="300"/>
      <c r="F1" s="300"/>
      <c r="G1" s="249"/>
      <c r="H1" s="249"/>
    </row>
    <row r="3" spans="1:8" ht="13" x14ac:dyDescent="0.25">
      <c r="A3" s="295" t="str">
        <f>+Summary!A5</f>
        <v>Adoption</v>
      </c>
      <c r="B3" s="295"/>
      <c r="C3" s="295"/>
      <c r="D3" s="295"/>
      <c r="E3" s="295"/>
      <c r="F3" s="295"/>
      <c r="G3" s="45"/>
      <c r="H3" s="45"/>
    </row>
    <row r="4" spans="1:8" ht="13" x14ac:dyDescent="0.25">
      <c r="A4" s="3"/>
      <c r="B4" s="4"/>
      <c r="C4" s="4"/>
      <c r="D4" s="4"/>
    </row>
    <row r="5" spans="1:8" ht="13" x14ac:dyDescent="0.25">
      <c r="A5" s="3"/>
      <c r="B5" s="4"/>
      <c r="C5" s="4"/>
      <c r="D5" s="4"/>
    </row>
    <row r="6" spans="1:8" ht="13" x14ac:dyDescent="0.25">
      <c r="A6" s="294" t="s">
        <v>344</v>
      </c>
      <c r="B6" s="294"/>
      <c r="C6" s="294"/>
      <c r="D6" s="294"/>
      <c r="E6" s="294"/>
      <c r="F6" s="294"/>
    </row>
    <row r="7" spans="1:8" ht="13" x14ac:dyDescent="0.25">
      <c r="A7" s="38"/>
      <c r="B7" s="38"/>
      <c r="C7" s="38"/>
      <c r="D7" s="38"/>
      <c r="E7" s="38"/>
    </row>
    <row r="8" spans="1:8" ht="13" x14ac:dyDescent="0.25">
      <c r="A8" s="294" t="s">
        <v>345</v>
      </c>
      <c r="B8" s="294"/>
      <c r="C8" s="294"/>
      <c r="D8" s="294"/>
      <c r="E8" s="294"/>
    </row>
    <row r="9" spans="1:8" x14ac:dyDescent="0.25">
      <c r="A9" s="163"/>
      <c r="B9" s="4"/>
      <c r="C9" s="4"/>
      <c r="D9" s="4"/>
    </row>
    <row r="10" spans="1:8" ht="12.75" customHeight="1" x14ac:dyDescent="0.25">
      <c r="A10" s="157" t="s">
        <v>346</v>
      </c>
      <c r="B10" s="82"/>
      <c r="C10" s="82"/>
      <c r="D10" s="82"/>
    </row>
    <row r="11" spans="1:8" x14ac:dyDescent="0.25">
      <c r="A11" s="328" t="s">
        <v>347</v>
      </c>
      <c r="B11" s="328"/>
      <c r="C11" s="328"/>
      <c r="D11" s="82"/>
    </row>
    <row r="12" spans="1:8" x14ac:dyDescent="0.25">
      <c r="A12" s="157" t="s">
        <v>286</v>
      </c>
      <c r="B12" s="82"/>
      <c r="C12" s="82"/>
      <c r="D12" s="82"/>
      <c r="E12" s="1"/>
    </row>
    <row r="13" spans="1:8" ht="12.75" customHeight="1" x14ac:dyDescent="0.25">
      <c r="A13" s="157" t="s">
        <v>348</v>
      </c>
      <c r="B13" s="82"/>
      <c r="C13" s="82"/>
      <c r="D13" s="82"/>
      <c r="E13" s="16"/>
    </row>
    <row r="14" spans="1:8" x14ac:dyDescent="0.25">
      <c r="A14" s="303" t="s">
        <v>349</v>
      </c>
      <c r="B14" s="303"/>
      <c r="C14" s="303"/>
      <c r="D14" s="303"/>
      <c r="F14" s="307" t="s">
        <v>319</v>
      </c>
      <c r="G14" s="308"/>
      <c r="H14" s="309"/>
    </row>
    <row r="15" spans="1:8" ht="63" thickBot="1" x14ac:dyDescent="0.3">
      <c r="A15" s="155" t="s">
        <v>354</v>
      </c>
      <c r="B15" s="155" t="s">
        <v>355</v>
      </c>
      <c r="C15" s="155" t="s">
        <v>357</v>
      </c>
      <c r="D15" s="155" t="s">
        <v>356</v>
      </c>
      <c r="F15" s="231" t="str">
        <f>+'[1]B. Benefits'!H16</f>
        <v>XX/XX/XXXX</v>
      </c>
      <c r="G15" s="231" t="str">
        <f>+'[1]B. Benefits'!I16</f>
        <v>XX/XX/XXXX</v>
      </c>
      <c r="H15" s="231" t="str">
        <f>+'[1]B. Benefits'!J16</f>
        <v>XX/XX/XXXX</v>
      </c>
    </row>
    <row r="16" spans="1:8" ht="13" thickTop="1" x14ac:dyDescent="0.25">
      <c r="A16" s="187"/>
      <c r="B16" s="150"/>
      <c r="C16" s="151"/>
      <c r="D16" s="107">
        <f>IFERROR(B16*C16,0)</f>
        <v>0</v>
      </c>
      <c r="F16" s="250"/>
      <c r="G16" s="250"/>
      <c r="H16" s="250"/>
    </row>
    <row r="17" spans="1:8" x14ac:dyDescent="0.25">
      <c r="A17" s="187"/>
      <c r="B17" s="150"/>
      <c r="C17" s="151"/>
      <c r="D17" s="107">
        <f t="shared" ref="D17:D21" si="0">IFERROR(B17*C17,0)</f>
        <v>0</v>
      </c>
      <c r="F17" s="250"/>
      <c r="G17" s="250"/>
      <c r="H17" s="250"/>
    </row>
    <row r="18" spans="1:8" x14ac:dyDescent="0.25">
      <c r="A18" s="187"/>
      <c r="B18" s="150"/>
      <c r="C18" s="151"/>
      <c r="D18" s="107">
        <f t="shared" si="0"/>
        <v>0</v>
      </c>
      <c r="F18" s="250"/>
      <c r="G18" s="250"/>
      <c r="H18" s="250"/>
    </row>
    <row r="19" spans="1:8" x14ac:dyDescent="0.25">
      <c r="A19" s="187"/>
      <c r="B19" s="150"/>
      <c r="C19" s="151"/>
      <c r="D19" s="107">
        <f t="shared" si="0"/>
        <v>0</v>
      </c>
      <c r="F19" s="250"/>
      <c r="G19" s="250"/>
      <c r="H19" s="250"/>
    </row>
    <row r="20" spans="1:8" x14ac:dyDescent="0.25">
      <c r="A20" s="187"/>
      <c r="B20" s="150"/>
      <c r="C20" s="151"/>
      <c r="D20" s="107">
        <f t="shared" si="0"/>
        <v>0</v>
      </c>
      <c r="F20" s="250"/>
      <c r="G20" s="250"/>
      <c r="H20" s="250"/>
    </row>
    <row r="21" spans="1:8" x14ac:dyDescent="0.25">
      <c r="A21" s="187"/>
      <c r="B21" s="150"/>
      <c r="C21" s="151"/>
      <c r="D21" s="107">
        <f t="shared" si="0"/>
        <v>0</v>
      </c>
      <c r="F21" s="250"/>
      <c r="G21" s="250"/>
      <c r="H21" s="250"/>
    </row>
    <row r="22" spans="1:8" ht="13.5" thickBot="1" x14ac:dyDescent="0.35">
      <c r="B22" s="22"/>
      <c r="C22" s="60" t="s">
        <v>22</v>
      </c>
      <c r="D22" s="109">
        <f>SUM(D16:D21)</f>
        <v>0</v>
      </c>
      <c r="E22" s="60" t="s">
        <v>22</v>
      </c>
      <c r="F22" s="251">
        <f>SUM(F16:F21)</f>
        <v>0</v>
      </c>
      <c r="G22" s="251">
        <f>SUM(G16:G21)</f>
        <v>0</v>
      </c>
      <c r="H22" s="251">
        <f>SUM(H16:H21)</f>
        <v>0</v>
      </c>
    </row>
    <row r="23" spans="1:8" ht="13" thickTop="1" x14ac:dyDescent="0.25">
      <c r="B23" s="20"/>
      <c r="C23" s="15"/>
      <c r="D23" s="21"/>
    </row>
    <row r="24" spans="1:8" ht="13" x14ac:dyDescent="0.25">
      <c r="A24" s="327" t="s">
        <v>242</v>
      </c>
      <c r="B24" s="327"/>
      <c r="C24" s="327"/>
      <c r="D24" s="327"/>
    </row>
    <row r="25" spans="1:8" x14ac:dyDescent="0.25">
      <c r="A25" s="310"/>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sheetData>
  <mergeCells count="9">
    <mergeCell ref="A24:D24"/>
    <mergeCell ref="A25:D30"/>
    <mergeCell ref="A6:F6"/>
    <mergeCell ref="A1:F1"/>
    <mergeCell ref="A3:F3"/>
    <mergeCell ref="A8:E8"/>
    <mergeCell ref="A11:C11"/>
    <mergeCell ref="A14:D14"/>
    <mergeCell ref="F14:H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
  <sheetViews>
    <sheetView showGridLines="0" zoomScaleNormal="100" workbookViewId="0">
      <pane ySplit="5" topLeftCell="A12" activePane="bottomLeft" state="frozen"/>
      <selection pane="bottomLeft" activeCell="A3" sqref="A3:F3"/>
    </sheetView>
  </sheetViews>
  <sheetFormatPr defaultRowHeight="12.5" x14ac:dyDescent="0.25"/>
  <cols>
    <col min="1" max="1" width="39.1796875" customWidth="1"/>
    <col min="2" max="2" width="18.1796875" customWidth="1"/>
    <col min="3" max="3" width="12.81640625" customWidth="1"/>
    <col min="4" max="4" width="14.81640625" customWidth="1"/>
    <col min="5" max="5" width="11.1796875" bestFit="1" customWidth="1"/>
    <col min="6" max="8" width="10.81640625" customWidth="1"/>
    <col min="9" max="10" width="9.08984375" bestFit="1" customWidth="1"/>
  </cols>
  <sheetData>
    <row r="1" spans="1:10" x14ac:dyDescent="0.25">
      <c r="A1" s="300"/>
      <c r="B1" s="300"/>
      <c r="C1" s="300"/>
      <c r="D1" s="300"/>
    </row>
    <row r="2" spans="1:10" x14ac:dyDescent="0.25">
      <c r="A2" s="300" t="str">
        <f>Summary!A3</f>
        <v>ANNUAL PERIOD</v>
      </c>
      <c r="B2" s="300"/>
      <c r="C2" s="300"/>
      <c r="D2" s="300"/>
      <c r="E2" s="300"/>
      <c r="F2" s="300"/>
    </row>
    <row r="3" spans="1:10" ht="25.25" customHeight="1" x14ac:dyDescent="0.25">
      <c r="A3" s="295" t="str">
        <f>Summary!A5</f>
        <v>Adoption</v>
      </c>
      <c r="B3" s="295"/>
      <c r="C3" s="295"/>
      <c r="D3" s="295"/>
      <c r="E3" s="295"/>
      <c r="F3" s="295"/>
    </row>
    <row r="4" spans="1:10" ht="13" x14ac:dyDescent="0.25">
      <c r="A4" s="294" t="s">
        <v>142</v>
      </c>
      <c r="B4" s="294"/>
      <c r="C4" s="294"/>
      <c r="D4" s="294"/>
      <c r="E4" s="294"/>
      <c r="F4" s="294"/>
    </row>
    <row r="5" spans="1:10" ht="13" x14ac:dyDescent="0.25">
      <c r="A5" s="38"/>
      <c r="B5" s="72"/>
      <c r="C5" s="72"/>
      <c r="D5" s="72"/>
    </row>
    <row r="6" spans="1:10" ht="15" customHeight="1" x14ac:dyDescent="0.25">
      <c r="A6" s="305" t="s">
        <v>253</v>
      </c>
      <c r="B6" s="306"/>
      <c r="C6" s="306"/>
      <c r="D6" s="306"/>
    </row>
    <row r="7" spans="1:10" ht="15" customHeight="1" x14ac:dyDescent="0.25">
      <c r="A7" s="19" t="s">
        <v>254</v>
      </c>
      <c r="B7" s="19"/>
      <c r="C7" s="19"/>
      <c r="D7" s="72"/>
    </row>
    <row r="8" spans="1:10" ht="15" customHeight="1" x14ac:dyDescent="0.25">
      <c r="A8" s="305" t="s">
        <v>255</v>
      </c>
      <c r="B8" s="305"/>
      <c r="C8" s="305"/>
      <c r="D8" s="305"/>
    </row>
    <row r="9" spans="1:10" ht="15" customHeight="1" x14ac:dyDescent="0.25">
      <c r="A9" s="305" t="s">
        <v>256</v>
      </c>
      <c r="B9" s="305"/>
      <c r="C9" s="305"/>
      <c r="D9" s="305"/>
    </row>
    <row r="10" spans="1:10" ht="15" customHeight="1" x14ac:dyDescent="0.25">
      <c r="A10" s="305" t="s">
        <v>257</v>
      </c>
      <c r="B10" s="305"/>
      <c r="C10" s="305"/>
      <c r="D10" s="305"/>
    </row>
    <row r="11" spans="1:10" ht="39" customHeight="1" x14ac:dyDescent="0.25">
      <c r="A11" s="304" t="s">
        <v>258</v>
      </c>
      <c r="B11" s="304"/>
      <c r="C11" s="304"/>
      <c r="D11" s="304"/>
    </row>
    <row r="12" spans="1:10" ht="27.75" customHeight="1" x14ac:dyDescent="0.25">
      <c r="A12" s="303" t="s">
        <v>283</v>
      </c>
      <c r="B12" s="304"/>
      <c r="C12" s="304"/>
      <c r="D12" s="304"/>
    </row>
    <row r="13" spans="1:10" ht="27.75" customHeight="1" x14ac:dyDescent="0.25">
      <c r="A13" s="303" t="s">
        <v>309</v>
      </c>
      <c r="B13" s="303"/>
      <c r="C13" s="303"/>
      <c r="D13" s="303"/>
    </row>
    <row r="14" spans="1:10" ht="27.75" customHeight="1" x14ac:dyDescent="0.25">
      <c r="A14" s="221"/>
      <c r="B14" s="206"/>
      <c r="C14" s="206"/>
      <c r="D14" s="206"/>
      <c r="H14" s="307" t="s">
        <v>308</v>
      </c>
      <c r="I14" s="308"/>
      <c r="J14" s="309"/>
    </row>
    <row r="15" spans="1:10" x14ac:dyDescent="0.25">
      <c r="A15" s="163"/>
      <c r="B15" s="154"/>
      <c r="C15" s="163"/>
      <c r="D15" s="163"/>
      <c r="H15" s="231">
        <v>45473</v>
      </c>
      <c r="I15" s="231">
        <v>45107</v>
      </c>
      <c r="J15" s="231">
        <v>44742</v>
      </c>
    </row>
    <row r="16" spans="1:10" x14ac:dyDescent="0.25">
      <c r="A16" s="154" t="s">
        <v>225</v>
      </c>
      <c r="B16" s="164"/>
      <c r="C16" s="165" t="s">
        <v>247</v>
      </c>
      <c r="D16" s="163"/>
      <c r="E16" s="154" t="s">
        <v>225</v>
      </c>
      <c r="H16" s="164"/>
      <c r="I16" s="164"/>
      <c r="J16" s="164"/>
    </row>
    <row r="17" spans="1:10" x14ac:dyDescent="0.25">
      <c r="A17" s="154" t="s">
        <v>226</v>
      </c>
      <c r="B17" s="164"/>
      <c r="C17" s="165" t="s">
        <v>247</v>
      </c>
      <c r="D17" s="165"/>
      <c r="E17" s="154" t="s">
        <v>226</v>
      </c>
      <c r="H17" s="164"/>
      <c r="I17" s="164"/>
      <c r="J17" s="164"/>
    </row>
    <row r="18" spans="1:10" x14ac:dyDescent="0.25">
      <c r="A18" s="154" t="s">
        <v>227</v>
      </c>
      <c r="B18" s="164"/>
      <c r="C18" s="165" t="s">
        <v>247</v>
      </c>
      <c r="D18" s="166"/>
      <c r="E18" s="154" t="s">
        <v>227</v>
      </c>
      <c r="H18" s="164"/>
      <c r="I18" s="164"/>
      <c r="J18" s="164"/>
    </row>
    <row r="19" spans="1:10" x14ac:dyDescent="0.25">
      <c r="A19" s="154" t="s">
        <v>228</v>
      </c>
      <c r="B19" s="184"/>
      <c r="C19" s="165" t="s">
        <v>249</v>
      </c>
      <c r="D19" s="166"/>
      <c r="E19" s="154" t="s">
        <v>228</v>
      </c>
      <c r="H19" s="164"/>
      <c r="I19" s="164"/>
      <c r="J19" s="164"/>
    </row>
    <row r="20" spans="1:10" x14ac:dyDescent="0.25">
      <c r="A20" s="154" t="s">
        <v>229</v>
      </c>
      <c r="B20" s="181"/>
      <c r="C20" s="165" t="s">
        <v>249</v>
      </c>
      <c r="D20" s="163"/>
      <c r="E20" s="154" t="s">
        <v>229</v>
      </c>
      <c r="H20" s="164"/>
      <c r="I20" s="164"/>
      <c r="J20" s="164"/>
    </row>
    <row r="21" spans="1:10" x14ac:dyDescent="0.25">
      <c r="A21" s="154" t="s">
        <v>230</v>
      </c>
      <c r="B21" s="182"/>
      <c r="C21" s="165" t="s">
        <v>247</v>
      </c>
      <c r="D21" s="165"/>
      <c r="E21" s="154" t="s">
        <v>230</v>
      </c>
      <c r="H21" s="164"/>
      <c r="I21" s="164"/>
      <c r="J21" s="164"/>
    </row>
    <row r="22" spans="1:10" x14ac:dyDescent="0.25">
      <c r="A22" s="154" t="s">
        <v>284</v>
      </c>
      <c r="B22" s="183"/>
      <c r="C22" s="165" t="s">
        <v>249</v>
      </c>
      <c r="D22" s="165"/>
      <c r="E22" s="154" t="s">
        <v>284</v>
      </c>
      <c r="H22" s="164"/>
      <c r="I22" s="164"/>
      <c r="J22" s="164"/>
    </row>
    <row r="23" spans="1:10" ht="20.149999999999999" customHeight="1" thickBot="1" x14ac:dyDescent="0.35">
      <c r="A23" s="167"/>
      <c r="B23" s="167"/>
      <c r="C23" s="167"/>
      <c r="D23" s="167"/>
      <c r="G23" s="54" t="s">
        <v>22</v>
      </c>
      <c r="H23" s="96">
        <f>SUM(H16:H21)</f>
        <v>0</v>
      </c>
      <c r="I23" s="96">
        <f>SUM(I16:I21)</f>
        <v>0</v>
      </c>
      <c r="J23" s="96">
        <f>SUM(J16:J21)</f>
        <v>0</v>
      </c>
    </row>
    <row r="24" spans="1:10" ht="11.5" customHeight="1" thickTop="1" x14ac:dyDescent="0.25">
      <c r="A24" s="168"/>
      <c r="B24" s="169"/>
      <c r="C24" s="169"/>
      <c r="D24" s="170"/>
    </row>
    <row r="25" spans="1:10" ht="40.25" customHeight="1" thickBot="1" x14ac:dyDescent="0.3">
      <c r="A25" s="171" t="s">
        <v>21</v>
      </c>
      <c r="B25" s="162" t="s">
        <v>224</v>
      </c>
      <c r="C25" s="162" t="s">
        <v>282</v>
      </c>
      <c r="D25" s="172" t="s">
        <v>312</v>
      </c>
    </row>
    <row r="26" spans="1:10" ht="15" customHeight="1" thickTop="1" x14ac:dyDescent="0.25">
      <c r="A26" s="154" t="s">
        <v>225</v>
      </c>
      <c r="B26" s="246">
        <f>'A. Salaries'!H53*'B. Benefits'!B16</f>
        <v>0</v>
      </c>
      <c r="C26" s="173">
        <v>1</v>
      </c>
      <c r="D26" s="174">
        <f t="shared" ref="D26:D32" si="0">B26*C26</f>
        <v>0</v>
      </c>
      <c r="E26" s="11"/>
      <c r="F26" s="195"/>
    </row>
    <row r="27" spans="1:10" x14ac:dyDescent="0.25">
      <c r="A27" s="154" t="s">
        <v>226</v>
      </c>
      <c r="B27" s="246">
        <f>'A. Salaries'!H53*'B. Benefits'!B17</f>
        <v>0</v>
      </c>
      <c r="C27" s="173">
        <v>1</v>
      </c>
      <c r="D27" s="174">
        <f t="shared" si="0"/>
        <v>0</v>
      </c>
      <c r="E27" s="11"/>
      <c r="F27" s="195"/>
    </row>
    <row r="28" spans="1:10" x14ac:dyDescent="0.25">
      <c r="A28" s="154" t="s">
        <v>227</v>
      </c>
      <c r="B28" s="246">
        <f>'A. Salaries'!H53*'B. Benefits'!B18</f>
        <v>0</v>
      </c>
      <c r="C28" s="173">
        <v>1</v>
      </c>
      <c r="D28" s="174">
        <f t="shared" si="0"/>
        <v>0</v>
      </c>
      <c r="E28" s="11"/>
      <c r="F28" s="195"/>
    </row>
    <row r="29" spans="1:10" x14ac:dyDescent="0.25">
      <c r="A29" s="154" t="s">
        <v>228</v>
      </c>
      <c r="B29" s="246">
        <f>'A. Salaries'!H53*'B. Benefits'!B19</f>
        <v>0</v>
      </c>
      <c r="C29" s="173">
        <v>1</v>
      </c>
      <c r="D29" s="174">
        <f t="shared" si="0"/>
        <v>0</v>
      </c>
      <c r="E29" s="27"/>
      <c r="F29" s="195"/>
      <c r="H29" s="195"/>
    </row>
    <row r="30" spans="1:10" x14ac:dyDescent="0.25">
      <c r="A30" s="154" t="s">
        <v>229</v>
      </c>
      <c r="B30" s="246">
        <f>'A. Salaries'!H53*'B. Benefits'!B20</f>
        <v>0</v>
      </c>
      <c r="C30" s="173">
        <v>1</v>
      </c>
      <c r="D30" s="174">
        <f t="shared" si="0"/>
        <v>0</v>
      </c>
      <c r="E30" s="11"/>
      <c r="F30" s="195"/>
    </row>
    <row r="31" spans="1:10" x14ac:dyDescent="0.25">
      <c r="A31" s="154" t="s">
        <v>230</v>
      </c>
      <c r="B31" s="246">
        <f>'A. Salaries'!H53*'B. Benefits'!B21</f>
        <v>0</v>
      </c>
      <c r="C31" s="173">
        <v>1</v>
      </c>
      <c r="D31" s="174">
        <f t="shared" si="0"/>
        <v>0</v>
      </c>
      <c r="E31" s="11"/>
      <c r="F31" s="195"/>
    </row>
    <row r="32" spans="1:10" x14ac:dyDescent="0.25">
      <c r="A32" s="154" t="s">
        <v>284</v>
      </c>
      <c r="B32" s="246"/>
      <c r="C32" s="173">
        <v>1</v>
      </c>
      <c r="D32" s="174">
        <f t="shared" si="0"/>
        <v>0</v>
      </c>
      <c r="E32" s="11"/>
      <c r="F32" s="195"/>
    </row>
    <row r="33" spans="1:6" ht="18" customHeight="1" thickBot="1" x14ac:dyDescent="0.35">
      <c r="A33" s="154"/>
      <c r="B33" s="175"/>
      <c r="C33" s="57" t="s">
        <v>22</v>
      </c>
      <c r="D33" s="176">
        <f>SUM(D26:D32)</f>
        <v>0</v>
      </c>
      <c r="E33" s="12"/>
      <c r="F33" s="195"/>
    </row>
    <row r="34" spans="1:6" ht="13" thickTop="1" x14ac:dyDescent="0.25">
      <c r="B34" s="11"/>
      <c r="C34" s="17"/>
      <c r="D34" s="12"/>
    </row>
    <row r="35" spans="1:6" x14ac:dyDescent="0.25">
      <c r="A35" s="232" t="s">
        <v>310</v>
      </c>
      <c r="B35" s="233"/>
      <c r="C35" s="234"/>
      <c r="D35" s="92">
        <f>+D33/'A. Salaries'!H53</f>
        <v>0</v>
      </c>
    </row>
    <row r="36" spans="1:6" x14ac:dyDescent="0.25">
      <c r="B36" s="11"/>
      <c r="C36" s="17"/>
      <c r="D36" s="12"/>
    </row>
    <row r="37" spans="1:6" ht="13.5" customHeight="1" x14ac:dyDescent="0.3">
      <c r="A37" s="283" t="s">
        <v>160</v>
      </c>
      <c r="B37" s="283"/>
      <c r="C37" s="283"/>
      <c r="D37" s="283"/>
      <c r="E37" s="53"/>
    </row>
    <row r="38" spans="1:6" ht="13.5" customHeight="1" x14ac:dyDescent="0.3">
      <c r="A38" s="302"/>
      <c r="B38" s="302"/>
      <c r="C38" s="302"/>
      <c r="D38" s="302"/>
      <c r="E38" s="53"/>
    </row>
    <row r="39" spans="1:6" ht="13.5" customHeight="1" x14ac:dyDescent="0.3">
      <c r="A39" s="302"/>
      <c r="B39" s="302"/>
      <c r="C39" s="302"/>
      <c r="D39" s="302"/>
      <c r="E39" s="53"/>
    </row>
    <row r="40" spans="1:6" ht="20" customHeight="1" x14ac:dyDescent="0.25">
      <c r="A40" s="225" t="s">
        <v>289</v>
      </c>
      <c r="B40" s="225"/>
      <c r="C40" s="225"/>
      <c r="D40" s="225"/>
      <c r="E40" s="37"/>
    </row>
    <row r="41" spans="1:6" ht="20" customHeight="1" x14ac:dyDescent="0.25">
      <c r="A41" s="225" t="s">
        <v>290</v>
      </c>
      <c r="B41" s="225"/>
      <c r="C41" s="225"/>
      <c r="D41" s="225"/>
      <c r="E41" s="37"/>
    </row>
    <row r="42" spans="1:6" ht="20" customHeight="1" x14ac:dyDescent="0.25">
      <c r="A42" s="225" t="s">
        <v>291</v>
      </c>
      <c r="B42" s="225"/>
      <c r="C42" s="225"/>
      <c r="D42" s="225"/>
      <c r="E42" s="37"/>
    </row>
    <row r="43" spans="1:6" ht="20" customHeight="1" x14ac:dyDescent="0.25">
      <c r="A43" s="225" t="s">
        <v>292</v>
      </c>
      <c r="B43" s="225"/>
      <c r="C43" s="225"/>
      <c r="D43" s="225"/>
      <c r="E43" s="37"/>
    </row>
    <row r="44" spans="1:6" ht="20" customHeight="1" x14ac:dyDescent="0.25">
      <c r="A44" s="225" t="s">
        <v>294</v>
      </c>
      <c r="B44" s="225"/>
      <c r="C44" s="225"/>
      <c r="D44" s="225"/>
      <c r="E44" s="37"/>
    </row>
    <row r="45" spans="1:6" ht="20" customHeight="1" x14ac:dyDescent="0.25">
      <c r="A45" s="225" t="s">
        <v>293</v>
      </c>
      <c r="B45" s="225"/>
      <c r="C45" s="225"/>
      <c r="D45" s="225"/>
      <c r="E45" s="37"/>
    </row>
    <row r="46" spans="1:6" ht="20" customHeight="1" x14ac:dyDescent="0.25">
      <c r="A46" s="225" t="s">
        <v>295</v>
      </c>
      <c r="B46" s="226"/>
      <c r="C46" s="226"/>
      <c r="D46" s="226"/>
    </row>
    <row r="47" spans="1:6" x14ac:dyDescent="0.25">
      <c r="A47" s="226"/>
      <c r="B47" s="226"/>
      <c r="C47" s="226"/>
      <c r="D47" s="226"/>
    </row>
  </sheetData>
  <sheetProtection selectLockedCells="1"/>
  <mergeCells count="14">
    <mergeCell ref="H14:J14"/>
    <mergeCell ref="A2:F2"/>
    <mergeCell ref="A3:F3"/>
    <mergeCell ref="A4:F4"/>
    <mergeCell ref="A13:D13"/>
    <mergeCell ref="A38:D39"/>
    <mergeCell ref="A12:D12"/>
    <mergeCell ref="A1:D1"/>
    <mergeCell ref="A37:D37"/>
    <mergeCell ref="A6:D6"/>
    <mergeCell ref="A8:D8"/>
    <mergeCell ref="A9:D9"/>
    <mergeCell ref="A10:D10"/>
    <mergeCell ref="A11:D11"/>
  </mergeCells>
  <phoneticPr fontId="9" type="noConversion"/>
  <printOptions horizontalCentered="1"/>
  <pageMargins left="0.38" right="0.26" top="0.41" bottom="0.43" header="0.27" footer="0.27"/>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43"/>
  <sheetViews>
    <sheetView showGridLines="0" zoomScaleNormal="100" workbookViewId="0">
      <pane ySplit="6" topLeftCell="A25" activePane="bottomLeft" state="frozen"/>
      <selection pane="bottomLeft" activeCell="F30" sqref="F30"/>
    </sheetView>
  </sheetViews>
  <sheetFormatPr defaultRowHeight="12.5" x14ac:dyDescent="0.25"/>
  <cols>
    <col min="1" max="1" width="9" customWidth="1"/>
    <col min="2" max="2" width="32.1796875" customWidth="1"/>
    <col min="3" max="3" width="9.1796875" customWidth="1"/>
    <col min="4" max="4" width="14.1796875" customWidth="1"/>
    <col min="5" max="5" width="12.81640625" customWidth="1"/>
    <col min="6" max="6" width="14.81640625" customWidth="1"/>
    <col min="7" max="7" width="11.81640625" bestFit="1" customWidth="1"/>
    <col min="8" max="8" width="10.1796875" bestFit="1" customWidth="1"/>
    <col min="9" max="10" width="9.81640625" bestFit="1" customWidth="1"/>
  </cols>
  <sheetData>
    <row r="1" spans="1:8" x14ac:dyDescent="0.25">
      <c r="A1" s="300"/>
      <c r="B1" s="300"/>
      <c r="C1" s="300"/>
      <c r="D1" s="300"/>
      <c r="E1" s="300"/>
      <c r="F1" s="300"/>
    </row>
    <row r="2" spans="1:8" ht="13" x14ac:dyDescent="0.3">
      <c r="A2" s="293" t="str">
        <f>Summary!A3</f>
        <v>ANNUAL PERIOD</v>
      </c>
      <c r="B2" s="293"/>
      <c r="C2" s="293"/>
      <c r="D2" s="293"/>
      <c r="E2" s="293"/>
      <c r="F2" s="293"/>
    </row>
    <row r="4" spans="1:8" ht="13" x14ac:dyDescent="0.25">
      <c r="A4" s="295" t="str">
        <f>Summary!A5</f>
        <v>Adoption</v>
      </c>
      <c r="B4" s="295"/>
      <c r="C4" s="295"/>
      <c r="D4" s="295"/>
      <c r="E4" s="295"/>
      <c r="F4" s="295"/>
      <c r="G4" s="45"/>
    </row>
    <row r="5" spans="1:8" ht="13" x14ac:dyDescent="0.25">
      <c r="A5" s="3"/>
      <c r="B5" s="3"/>
      <c r="C5" s="4"/>
    </row>
    <row r="6" spans="1:8" ht="13" x14ac:dyDescent="0.25">
      <c r="A6" s="294" t="s">
        <v>141</v>
      </c>
      <c r="B6" s="321"/>
      <c r="C6" s="322"/>
      <c r="D6" s="322"/>
      <c r="E6" s="322"/>
      <c r="F6" s="322"/>
      <c r="G6" s="38"/>
    </row>
    <row r="7" spans="1:8" ht="13" x14ac:dyDescent="0.25">
      <c r="A7" s="38"/>
      <c r="B7" s="71"/>
      <c r="C7" s="72"/>
      <c r="D7" s="72"/>
      <c r="E7" s="72"/>
      <c r="F7" s="72"/>
      <c r="G7" s="38"/>
    </row>
    <row r="8" spans="1:8" ht="13" x14ac:dyDescent="0.25">
      <c r="A8" s="156" t="s">
        <v>296</v>
      </c>
      <c r="B8" s="28"/>
      <c r="C8" s="28"/>
      <c r="D8" s="28"/>
      <c r="E8" s="28"/>
      <c r="F8" s="28"/>
      <c r="G8" s="84"/>
      <c r="H8" s="28"/>
    </row>
    <row r="9" spans="1:8" ht="13" x14ac:dyDescent="0.25">
      <c r="A9" s="46" t="s">
        <v>231</v>
      </c>
      <c r="B9" s="28"/>
      <c r="C9" s="28"/>
      <c r="D9" s="28"/>
      <c r="E9" s="28"/>
      <c r="F9" s="28"/>
      <c r="G9" s="84"/>
      <c r="H9" s="28"/>
    </row>
    <row r="10" spans="1:8" ht="12.75" customHeight="1" x14ac:dyDescent="0.25">
      <c r="A10" s="326" t="s">
        <v>232</v>
      </c>
      <c r="B10" s="326"/>
      <c r="C10" s="326"/>
      <c r="D10" s="326"/>
      <c r="E10" s="326"/>
      <c r="F10" s="28"/>
      <c r="G10" s="84"/>
      <c r="H10" s="28"/>
    </row>
    <row r="11" spans="1:8" ht="13" x14ac:dyDescent="0.25">
      <c r="A11" s="156" t="s">
        <v>298</v>
      </c>
      <c r="B11" s="28"/>
      <c r="C11" s="28"/>
      <c r="D11" s="28"/>
      <c r="E11" s="28"/>
      <c r="F11" s="28"/>
      <c r="G11" s="84"/>
      <c r="H11" s="28"/>
    </row>
    <row r="12" spans="1:8" ht="13" x14ac:dyDescent="0.25">
      <c r="A12" s="46" t="s">
        <v>207</v>
      </c>
      <c r="B12" s="28"/>
      <c r="C12" s="28"/>
      <c r="D12" s="28"/>
      <c r="E12" s="28"/>
      <c r="F12" s="28"/>
      <c r="G12" s="84"/>
      <c r="H12" s="28"/>
    </row>
    <row r="13" spans="1:8" x14ac:dyDescent="0.25">
      <c r="A13" s="156" t="s">
        <v>261</v>
      </c>
      <c r="B13" s="28"/>
      <c r="C13" s="28"/>
      <c r="D13" s="28"/>
      <c r="E13" s="28"/>
      <c r="F13" s="28"/>
      <c r="G13" s="28"/>
      <c r="H13" s="28"/>
    </row>
    <row r="14" spans="1:8" x14ac:dyDescent="0.25">
      <c r="A14" s="46" t="s">
        <v>209</v>
      </c>
      <c r="B14" s="46"/>
      <c r="C14" s="46"/>
      <c r="D14" s="46"/>
      <c r="E14" s="46"/>
      <c r="F14" s="46"/>
      <c r="G14" s="28"/>
      <c r="H14" s="28"/>
    </row>
    <row r="15" spans="1:8" x14ac:dyDescent="0.25">
      <c r="A15" s="46" t="s">
        <v>210</v>
      </c>
      <c r="B15" s="46"/>
      <c r="C15" s="46"/>
      <c r="D15" s="46"/>
      <c r="E15" s="46"/>
      <c r="F15" s="46"/>
      <c r="G15" s="28"/>
      <c r="H15" s="28"/>
    </row>
    <row r="16" spans="1:8" x14ac:dyDescent="0.25">
      <c r="A16" s="46" t="s">
        <v>233</v>
      </c>
      <c r="B16" s="46"/>
      <c r="C16" s="46"/>
      <c r="D16" s="46"/>
      <c r="E16" s="46"/>
      <c r="F16" s="46"/>
      <c r="G16" s="28"/>
      <c r="H16" s="28"/>
    </row>
    <row r="17" spans="1:13" x14ac:dyDescent="0.25">
      <c r="A17" s="303" t="s">
        <v>317</v>
      </c>
      <c r="B17" s="303"/>
      <c r="C17" s="303"/>
      <c r="D17" s="303"/>
      <c r="E17" s="46"/>
      <c r="F17" s="46"/>
      <c r="G17" s="28"/>
      <c r="H17" s="28"/>
    </row>
    <row r="18" spans="1:13" ht="13" thickBot="1" x14ac:dyDescent="0.3">
      <c r="A18" s="14"/>
      <c r="B18" s="14"/>
      <c r="C18" s="14"/>
      <c r="D18" s="14"/>
      <c r="E18" s="14"/>
      <c r="F18" s="14"/>
    </row>
    <row r="19" spans="1:13" ht="13" thickTop="1" x14ac:dyDescent="0.25">
      <c r="A19" s="320" t="s">
        <v>0</v>
      </c>
      <c r="B19" s="320"/>
      <c r="C19" s="78" t="s">
        <v>1</v>
      </c>
      <c r="D19" s="2" t="s">
        <v>2</v>
      </c>
      <c r="E19" s="78" t="s">
        <v>3</v>
      </c>
      <c r="F19" s="78" t="s">
        <v>199</v>
      </c>
    </row>
    <row r="20" spans="1:13" x14ac:dyDescent="0.25">
      <c r="A20" s="324"/>
      <c r="B20" s="322"/>
      <c r="C20" s="72"/>
      <c r="D20" s="325" t="s">
        <v>161</v>
      </c>
      <c r="E20" s="318" t="s">
        <v>297</v>
      </c>
      <c r="F20" s="65"/>
      <c r="H20" s="307" t="s">
        <v>316</v>
      </c>
      <c r="I20" s="308"/>
      <c r="J20" s="309"/>
    </row>
    <row r="21" spans="1:13" ht="45" customHeight="1" thickBot="1" x14ac:dyDescent="0.35">
      <c r="A21" s="323" t="s">
        <v>159</v>
      </c>
      <c r="B21" s="277"/>
      <c r="C21" s="10" t="s">
        <v>71</v>
      </c>
      <c r="D21" s="323"/>
      <c r="E21" s="319"/>
      <c r="F21" s="69" t="s">
        <v>170</v>
      </c>
      <c r="G21" s="211"/>
      <c r="H21" s="247">
        <v>45473</v>
      </c>
      <c r="I21" s="231">
        <v>45107</v>
      </c>
      <c r="J21" s="231">
        <v>44742</v>
      </c>
      <c r="K21" s="74"/>
      <c r="L21" s="75"/>
      <c r="M21" s="76"/>
    </row>
    <row r="22" spans="1:13" ht="18.75" customHeight="1" thickTop="1" x14ac:dyDescent="0.3">
      <c r="A22" s="311" t="s">
        <v>163</v>
      </c>
      <c r="B22" s="311"/>
      <c r="C22" s="47">
        <v>0.44500000000000001</v>
      </c>
      <c r="D22" s="119"/>
      <c r="E22" s="119"/>
      <c r="F22" s="94">
        <f>E22*D22*C22</f>
        <v>0</v>
      </c>
      <c r="G22" s="210"/>
      <c r="H22" s="164"/>
      <c r="I22" s="164"/>
      <c r="J22" s="164"/>
      <c r="K22" s="74"/>
      <c r="L22" s="73"/>
      <c r="M22" s="76"/>
    </row>
    <row r="23" spans="1:13" ht="18.75" customHeight="1" x14ac:dyDescent="0.25">
      <c r="A23" s="311" t="s">
        <v>164</v>
      </c>
      <c r="B23" s="311"/>
      <c r="C23" s="47">
        <v>0.44500000000000001</v>
      </c>
      <c r="D23" s="120"/>
      <c r="E23" s="120"/>
      <c r="F23" s="94">
        <f>E23*D23*C23</f>
        <v>0</v>
      </c>
      <c r="G23" s="210"/>
      <c r="H23" s="164"/>
      <c r="I23" s="164"/>
      <c r="J23" s="164"/>
    </row>
    <row r="24" spans="1:13" ht="18.75" customHeight="1" x14ac:dyDescent="0.25">
      <c r="A24" s="312" t="s">
        <v>165</v>
      </c>
      <c r="B24" s="313"/>
      <c r="C24" s="47">
        <v>0.44500000000000001</v>
      </c>
      <c r="D24" s="119"/>
      <c r="E24" s="119"/>
      <c r="F24" s="94">
        <f>E24*D24*C24</f>
        <v>0</v>
      </c>
      <c r="G24" s="210"/>
      <c r="H24" s="164"/>
      <c r="I24" s="164"/>
      <c r="J24" s="164"/>
    </row>
    <row r="25" spans="1:13" x14ac:dyDescent="0.25">
      <c r="A25" s="313"/>
      <c r="B25" s="313"/>
      <c r="D25" s="48"/>
      <c r="E25" s="49"/>
      <c r="F25" s="49"/>
      <c r="G25" s="210"/>
      <c r="H25" s="235"/>
      <c r="I25" s="235"/>
      <c r="J25" s="235"/>
    </row>
    <row r="26" spans="1:13" ht="14" x14ac:dyDescent="0.3">
      <c r="D26" s="248" t="s">
        <v>343</v>
      </c>
      <c r="E26" s="95">
        <f>SUM(E22:E24)</f>
        <v>0</v>
      </c>
      <c r="F26" s="96">
        <f>SUM(F22:F24)</f>
        <v>0</v>
      </c>
      <c r="G26" s="54" t="s">
        <v>22</v>
      </c>
      <c r="H26" s="96">
        <f>SUM(H22:H24)</f>
        <v>0</v>
      </c>
      <c r="I26" s="96">
        <f>SUM(I22:I24)</f>
        <v>0</v>
      </c>
      <c r="J26" s="96">
        <f>SUM(J22:J24)</f>
        <v>0</v>
      </c>
    </row>
    <row r="27" spans="1:13" x14ac:dyDescent="0.25">
      <c r="F27" s="12"/>
      <c r="G27" s="210"/>
      <c r="H27" s="235"/>
      <c r="I27" s="235"/>
      <c r="J27" s="235"/>
    </row>
    <row r="28" spans="1:13" x14ac:dyDescent="0.25">
      <c r="A28" s="314" t="s">
        <v>208</v>
      </c>
      <c r="B28" s="314"/>
      <c r="C28" s="314"/>
      <c r="D28" s="314"/>
      <c r="E28" s="314"/>
      <c r="F28" s="121"/>
      <c r="G28" s="210"/>
      <c r="H28" s="164"/>
      <c r="I28" s="164"/>
      <c r="J28" s="164"/>
    </row>
    <row r="29" spans="1:13" x14ac:dyDescent="0.25">
      <c r="A29" s="315" t="s">
        <v>265</v>
      </c>
      <c r="B29" s="314"/>
      <c r="C29" s="314"/>
      <c r="D29" s="314"/>
      <c r="E29" s="314"/>
      <c r="F29" s="121"/>
      <c r="G29" s="210"/>
      <c r="H29" s="164"/>
      <c r="I29" s="164"/>
      <c r="J29" s="164"/>
    </row>
    <row r="30" spans="1:13" x14ac:dyDescent="0.25">
      <c r="A30" s="315" t="s">
        <v>264</v>
      </c>
      <c r="B30" s="314"/>
      <c r="C30" s="314"/>
      <c r="D30" s="314"/>
      <c r="E30" s="314"/>
      <c r="F30" s="121"/>
      <c r="G30" s="210"/>
      <c r="H30" s="164"/>
      <c r="I30" s="164"/>
      <c r="J30" s="164"/>
    </row>
    <row r="31" spans="1:13" x14ac:dyDescent="0.25">
      <c r="A31" s="315" t="s">
        <v>263</v>
      </c>
      <c r="B31" s="314"/>
      <c r="C31" s="314"/>
      <c r="D31" s="314"/>
      <c r="E31" s="314"/>
      <c r="F31" s="121"/>
      <c r="G31" s="210"/>
      <c r="H31" s="164"/>
      <c r="I31" s="164"/>
      <c r="J31" s="164"/>
    </row>
    <row r="32" spans="1:13" ht="14" x14ac:dyDescent="0.3">
      <c r="A32" s="67"/>
      <c r="B32" s="67"/>
      <c r="C32" s="67"/>
      <c r="D32" s="67"/>
      <c r="E32" s="54" t="s">
        <v>22</v>
      </c>
      <c r="F32" s="93">
        <f>SUM(F26:F31)</f>
        <v>0</v>
      </c>
      <c r="G32" s="54" t="s">
        <v>22</v>
      </c>
      <c r="H32" s="93">
        <f>SUM(H26:H31)</f>
        <v>0</v>
      </c>
      <c r="I32" s="93">
        <f>SUM(I26:I31)</f>
        <v>0</v>
      </c>
      <c r="J32" s="93">
        <f>SUM(J26:J31)</f>
        <v>0</v>
      </c>
    </row>
    <row r="33" spans="1:10" ht="14" x14ac:dyDescent="0.3">
      <c r="A33" s="67"/>
      <c r="B33" s="67"/>
      <c r="C33" s="67"/>
      <c r="D33" s="67"/>
      <c r="E33" s="54"/>
      <c r="F33" s="195"/>
      <c r="G33" s="54"/>
      <c r="H33" s="195"/>
      <c r="I33" s="195"/>
      <c r="J33" s="195"/>
    </row>
    <row r="34" spans="1:10" ht="27" customHeight="1" x14ac:dyDescent="0.25">
      <c r="A34" s="317" t="s">
        <v>262</v>
      </c>
      <c r="B34" s="317"/>
      <c r="C34" s="317"/>
      <c r="D34" s="317"/>
      <c r="E34" s="317"/>
      <c r="F34" s="317"/>
    </row>
    <row r="35" spans="1:10" ht="38.25" customHeight="1" x14ac:dyDescent="0.25">
      <c r="A35" s="316" t="s">
        <v>266</v>
      </c>
      <c r="B35" s="316"/>
      <c r="C35" s="316"/>
      <c r="D35" s="316"/>
      <c r="E35" s="316"/>
      <c r="F35" s="316"/>
    </row>
    <row r="36" spans="1:10" ht="13" x14ac:dyDescent="0.3">
      <c r="A36" s="39" t="s">
        <v>162</v>
      </c>
    </row>
    <row r="37" spans="1:10" s="1" customFormat="1" x14ac:dyDescent="0.25">
      <c r="A37" s="310"/>
      <c r="B37" s="273"/>
      <c r="C37" s="273"/>
      <c r="D37" s="273"/>
      <c r="E37" s="273"/>
      <c r="F37" s="273"/>
      <c r="G37" s="273"/>
    </row>
    <row r="38" spans="1:10" x14ac:dyDescent="0.25">
      <c r="A38" s="273"/>
      <c r="B38" s="273"/>
      <c r="C38" s="273"/>
      <c r="D38" s="273"/>
      <c r="E38" s="273"/>
      <c r="F38" s="273"/>
      <c r="G38" s="273"/>
    </row>
    <row r="39" spans="1:10" x14ac:dyDescent="0.25">
      <c r="A39" s="273"/>
      <c r="B39" s="273"/>
      <c r="C39" s="273"/>
      <c r="D39" s="273"/>
      <c r="E39" s="273"/>
      <c r="F39" s="273"/>
      <c r="G39" s="273"/>
    </row>
    <row r="40" spans="1:10" x14ac:dyDescent="0.25">
      <c r="A40" s="273"/>
      <c r="B40" s="273"/>
      <c r="C40" s="273"/>
      <c r="D40" s="273"/>
      <c r="E40" s="273"/>
      <c r="F40" s="273"/>
      <c r="G40" s="273"/>
    </row>
    <row r="41" spans="1:10" x14ac:dyDescent="0.25">
      <c r="B41" s="37"/>
      <c r="C41" s="11"/>
      <c r="D41" s="41"/>
    </row>
    <row r="42" spans="1:10" x14ac:dyDescent="0.25">
      <c r="B42" s="18"/>
      <c r="C42" s="11"/>
      <c r="D42" s="41"/>
    </row>
    <row r="43" spans="1:10" x14ac:dyDescent="0.25">
      <c r="B43" s="37"/>
      <c r="C43" s="11"/>
      <c r="D43" s="41"/>
    </row>
  </sheetData>
  <sheetProtection selectLockedCells="1"/>
  <mergeCells count="22">
    <mergeCell ref="H20:J20"/>
    <mergeCell ref="A17:D17"/>
    <mergeCell ref="E20:E21"/>
    <mergeCell ref="A19:B19"/>
    <mergeCell ref="A1:F1"/>
    <mergeCell ref="A2:F2"/>
    <mergeCell ref="A6:F6"/>
    <mergeCell ref="A21:B21"/>
    <mergeCell ref="A20:B20"/>
    <mergeCell ref="A4:F4"/>
    <mergeCell ref="D20:D21"/>
    <mergeCell ref="A10:E10"/>
    <mergeCell ref="A37:G40"/>
    <mergeCell ref="A22:B22"/>
    <mergeCell ref="A23:B23"/>
    <mergeCell ref="A24:B25"/>
    <mergeCell ref="A28:E28"/>
    <mergeCell ref="A29:E29"/>
    <mergeCell ref="A30:E30"/>
    <mergeCell ref="A31:E31"/>
    <mergeCell ref="A35:F35"/>
    <mergeCell ref="A34:F34"/>
  </mergeCells>
  <phoneticPr fontId="9" type="noConversion"/>
  <printOptions horizontalCentered="1"/>
  <pageMargins left="0.5" right="0.25" top="0.67" bottom="1" header="0.5" footer="0.5"/>
  <pageSetup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8"/>
  <sheetViews>
    <sheetView workbookViewId="0">
      <selection activeCell="L37" sqref="L37"/>
    </sheetView>
  </sheetViews>
  <sheetFormatPr defaultRowHeight="12.5" x14ac:dyDescent="0.25"/>
  <cols>
    <col min="1" max="1" width="37.1796875" customWidth="1"/>
    <col min="2" max="2" width="16" customWidth="1"/>
    <col min="3" max="3" width="11.453125" style="11" customWidth="1"/>
    <col min="4" max="4" width="18" customWidth="1"/>
  </cols>
  <sheetData>
    <row r="1" spans="1:5" x14ac:dyDescent="0.25">
      <c r="A1" s="24">
        <f>+Summary!$A$2</f>
        <v>0</v>
      </c>
    </row>
    <row r="4" spans="1:5" ht="13" x14ac:dyDescent="0.25">
      <c r="A4" s="3" t="s">
        <v>4</v>
      </c>
      <c r="B4" s="4"/>
      <c r="C4" s="31"/>
      <c r="D4" s="4"/>
    </row>
    <row r="5" spans="1:5" ht="13" x14ac:dyDescent="0.25">
      <c r="A5" s="3"/>
      <c r="B5" s="4"/>
      <c r="C5" s="31"/>
      <c r="D5" s="4"/>
    </row>
    <row r="6" spans="1:5" ht="13" x14ac:dyDescent="0.25">
      <c r="A6" s="5" t="s">
        <v>70</v>
      </c>
      <c r="B6" s="4"/>
      <c r="C6" s="31"/>
      <c r="D6" s="4"/>
    </row>
    <row r="7" spans="1:5" x14ac:dyDescent="0.25">
      <c r="A7" s="6"/>
      <c r="B7" s="4"/>
      <c r="C7" s="31"/>
      <c r="D7" s="4"/>
    </row>
    <row r="8" spans="1:5" x14ac:dyDescent="0.25">
      <c r="A8" s="30" t="s">
        <v>62</v>
      </c>
      <c r="B8" s="4"/>
      <c r="C8" s="31"/>
      <c r="D8" s="4"/>
    </row>
    <row r="9" spans="1:5" x14ac:dyDescent="0.25">
      <c r="A9" s="30" t="s">
        <v>63</v>
      </c>
      <c r="B9" s="4"/>
      <c r="C9" s="31"/>
      <c r="D9" s="4"/>
    </row>
    <row r="10" spans="1:5" x14ac:dyDescent="0.25">
      <c r="A10" s="7" t="s">
        <v>97</v>
      </c>
      <c r="B10" s="4"/>
      <c r="C10" s="31"/>
      <c r="D10" s="4"/>
    </row>
    <row r="11" spans="1:5" x14ac:dyDescent="0.25">
      <c r="A11" s="30" t="s">
        <v>64</v>
      </c>
      <c r="B11" s="4"/>
      <c r="C11" s="31"/>
      <c r="D11" s="4"/>
    </row>
    <row r="12" spans="1:5" x14ac:dyDescent="0.25">
      <c r="A12" s="30" t="s">
        <v>69</v>
      </c>
      <c r="B12" s="4"/>
      <c r="C12" s="31"/>
      <c r="D12" s="4"/>
    </row>
    <row r="13" spans="1:5" ht="13" thickBot="1" x14ac:dyDescent="0.3">
      <c r="A13" s="8"/>
      <c r="B13" s="9"/>
      <c r="C13" s="32"/>
      <c r="D13" s="9"/>
    </row>
    <row r="14" spans="1:5" ht="13" thickTop="1" x14ac:dyDescent="0.25">
      <c r="A14" s="2" t="s">
        <v>0</v>
      </c>
      <c r="B14" s="2" t="s">
        <v>1</v>
      </c>
      <c r="C14" s="33" t="s">
        <v>2</v>
      </c>
      <c r="D14" s="2" t="s">
        <v>3</v>
      </c>
    </row>
    <row r="15" spans="1:5" ht="13" thickBot="1" x14ac:dyDescent="0.3">
      <c r="A15" s="10" t="s">
        <v>65</v>
      </c>
      <c r="B15" s="10" t="s">
        <v>66</v>
      </c>
      <c r="C15" s="34" t="s">
        <v>67</v>
      </c>
      <c r="D15" s="10" t="s">
        <v>72</v>
      </c>
      <c r="E15" s="1"/>
    </row>
    <row r="16" spans="1:5" ht="20.149999999999999" customHeight="1" thickTop="1" x14ac:dyDescent="0.25">
      <c r="A16" s="18" t="s">
        <v>128</v>
      </c>
      <c r="B16" s="11">
        <v>126</v>
      </c>
      <c r="C16" s="11">
        <v>10</v>
      </c>
      <c r="D16" s="41">
        <f>B16*C16</f>
        <v>1260</v>
      </c>
      <c r="E16" s="16"/>
    </row>
    <row r="17" spans="1:4" ht="20.149999999999999" customHeight="1" x14ac:dyDescent="0.25">
      <c r="A17" t="s">
        <v>130</v>
      </c>
      <c r="B17" s="11">
        <v>209.75</v>
      </c>
      <c r="C17" s="11">
        <v>10</v>
      </c>
      <c r="D17" s="41">
        <f t="shared" ref="D17:D22" si="0">B17*C17</f>
        <v>2097.5</v>
      </c>
    </row>
    <row r="18" spans="1:4" ht="20.149999999999999" customHeight="1" x14ac:dyDescent="0.25">
      <c r="B18" s="11"/>
      <c r="D18" s="41">
        <f t="shared" si="0"/>
        <v>0</v>
      </c>
    </row>
    <row r="19" spans="1:4" ht="20.149999999999999" customHeight="1" x14ac:dyDescent="0.25">
      <c r="B19" s="11"/>
      <c r="D19" s="41">
        <f t="shared" si="0"/>
        <v>0</v>
      </c>
    </row>
    <row r="20" spans="1:4" ht="20.149999999999999" customHeight="1" x14ac:dyDescent="0.25">
      <c r="B20" s="11"/>
      <c r="D20" s="41">
        <f t="shared" si="0"/>
        <v>0</v>
      </c>
    </row>
    <row r="21" spans="1:4" ht="20.149999999999999" customHeight="1" x14ac:dyDescent="0.25">
      <c r="B21" s="11"/>
      <c r="D21" s="41">
        <f t="shared" si="0"/>
        <v>0</v>
      </c>
    </row>
    <row r="22" spans="1:4" ht="20.149999999999999" customHeight="1" x14ac:dyDescent="0.25">
      <c r="B22" s="11"/>
      <c r="D22" s="41">
        <f t="shared" si="0"/>
        <v>0</v>
      </c>
    </row>
    <row r="23" spans="1:4" x14ac:dyDescent="0.25">
      <c r="B23" s="11"/>
      <c r="D23" s="42"/>
    </row>
    <row r="24" spans="1:4" x14ac:dyDescent="0.25">
      <c r="B24" s="13"/>
      <c r="C24" s="35" t="s">
        <v>22</v>
      </c>
      <c r="D24" s="40">
        <f>SUM(D16:D23)</f>
        <v>3357.5</v>
      </c>
    </row>
    <row r="26" spans="1:4" ht="13" x14ac:dyDescent="0.3">
      <c r="A26" s="39" t="s">
        <v>122</v>
      </c>
    </row>
    <row r="27" spans="1:4" x14ac:dyDescent="0.25">
      <c r="A27" t="s">
        <v>129</v>
      </c>
    </row>
    <row r="28" spans="1:4" x14ac:dyDescent="0.25">
      <c r="A28" t="s">
        <v>131</v>
      </c>
    </row>
  </sheetData>
  <phoneticPr fontId="9"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9"/>
  <sheetViews>
    <sheetView workbookViewId="0">
      <selection activeCell="L37" sqref="L37"/>
    </sheetView>
  </sheetViews>
  <sheetFormatPr defaultRowHeight="12.5" x14ac:dyDescent="0.25"/>
  <cols>
    <col min="1" max="1" width="35.453125" customWidth="1"/>
    <col min="2" max="2" width="21.453125" customWidth="1"/>
    <col min="3" max="3" width="13.81640625" customWidth="1"/>
    <col min="4" max="4" width="13.1796875" customWidth="1"/>
  </cols>
  <sheetData>
    <row r="1" spans="1:4" x14ac:dyDescent="0.25">
      <c r="A1" s="24">
        <f>+Summary!$A$2</f>
        <v>0</v>
      </c>
    </row>
    <row r="3" spans="1:4" x14ac:dyDescent="0.25">
      <c r="C3" s="11"/>
    </row>
    <row r="4" spans="1:4" ht="13" x14ac:dyDescent="0.25">
      <c r="A4" s="3" t="s">
        <v>4</v>
      </c>
      <c r="B4" s="4"/>
      <c r="C4" s="31"/>
      <c r="D4" s="4"/>
    </row>
    <row r="5" spans="1:4" ht="13" x14ac:dyDescent="0.25">
      <c r="A5" s="3"/>
      <c r="B5" s="4"/>
      <c r="C5" s="31"/>
      <c r="D5" s="4"/>
    </row>
    <row r="6" spans="1:4" ht="13" x14ac:dyDescent="0.25">
      <c r="A6" s="5" t="s">
        <v>75</v>
      </c>
      <c r="B6" s="4"/>
      <c r="C6" s="31"/>
      <c r="D6" s="4"/>
    </row>
    <row r="7" spans="1:4" x14ac:dyDescent="0.25">
      <c r="A7" s="6"/>
      <c r="B7" s="4"/>
      <c r="C7" s="31"/>
      <c r="D7" s="4"/>
    </row>
    <row r="8" spans="1:4" x14ac:dyDescent="0.25">
      <c r="A8" s="30" t="s">
        <v>73</v>
      </c>
      <c r="B8" s="4"/>
      <c r="C8" s="31"/>
      <c r="D8" s="4"/>
    </row>
    <row r="9" spans="1:4" x14ac:dyDescent="0.25">
      <c r="A9" s="19" t="s">
        <v>46</v>
      </c>
      <c r="B9" s="4"/>
      <c r="C9" s="31"/>
      <c r="D9" s="4"/>
    </row>
    <row r="10" spans="1:4" x14ac:dyDescent="0.25">
      <c r="A10" s="7" t="s">
        <v>47</v>
      </c>
      <c r="B10" s="4"/>
      <c r="C10" s="31"/>
      <c r="D10" s="4"/>
    </row>
    <row r="11" spans="1:4" x14ac:dyDescent="0.25">
      <c r="A11" s="30" t="s">
        <v>74</v>
      </c>
      <c r="B11" s="4"/>
      <c r="C11" s="31"/>
      <c r="D11" s="4"/>
    </row>
    <row r="12" spans="1:4" x14ac:dyDescent="0.25">
      <c r="A12" s="30" t="s">
        <v>96</v>
      </c>
      <c r="B12" s="4"/>
      <c r="C12" s="31"/>
      <c r="D12" s="4"/>
    </row>
    <row r="13" spans="1:4" x14ac:dyDescent="0.25">
      <c r="A13" s="7" t="s">
        <v>95</v>
      </c>
      <c r="B13" s="4"/>
      <c r="C13" s="31"/>
      <c r="D13" s="4"/>
    </row>
    <row r="14" spans="1:4" ht="13" thickBot="1" x14ac:dyDescent="0.3">
      <c r="A14" s="8"/>
      <c r="B14" s="9"/>
      <c r="C14" s="32"/>
      <c r="D14" s="9"/>
    </row>
    <row r="15" spans="1:4" ht="13" thickTop="1" x14ac:dyDescent="0.25">
      <c r="A15" s="2" t="s">
        <v>0</v>
      </c>
      <c r="B15" s="2" t="s">
        <v>1</v>
      </c>
      <c r="C15" s="2" t="s">
        <v>2</v>
      </c>
      <c r="D15" s="2" t="s">
        <v>3</v>
      </c>
    </row>
    <row r="16" spans="1:4" ht="38" thickBot="1" x14ac:dyDescent="0.3">
      <c r="A16" s="10" t="s">
        <v>109</v>
      </c>
      <c r="B16" s="10" t="s">
        <v>44</v>
      </c>
      <c r="C16" s="10" t="s">
        <v>24</v>
      </c>
      <c r="D16" s="10" t="s">
        <v>110</v>
      </c>
    </row>
    <row r="17" spans="1:4" ht="13" thickTop="1" x14ac:dyDescent="0.25">
      <c r="A17" t="s">
        <v>111</v>
      </c>
      <c r="B17" s="20">
        <v>117.65</v>
      </c>
      <c r="C17" s="20">
        <v>12</v>
      </c>
      <c r="D17" s="41">
        <f t="shared" ref="D17:D24" si="0">B17*C17</f>
        <v>1411.8000000000002</v>
      </c>
    </row>
    <row r="18" spans="1:4" x14ac:dyDescent="0.25">
      <c r="B18" s="20"/>
      <c r="C18" s="20"/>
      <c r="D18" s="41">
        <f t="shared" si="0"/>
        <v>0</v>
      </c>
    </row>
    <row r="19" spans="1:4" x14ac:dyDescent="0.25">
      <c r="A19" s="18"/>
      <c r="B19" s="27"/>
      <c r="C19" s="20"/>
      <c r="D19" s="41">
        <f t="shared" si="0"/>
        <v>0</v>
      </c>
    </row>
    <row r="20" spans="1:4" x14ac:dyDescent="0.25">
      <c r="A20" s="18"/>
      <c r="B20" s="27"/>
      <c r="C20" s="20"/>
      <c r="D20" s="41">
        <f t="shared" si="0"/>
        <v>0</v>
      </c>
    </row>
    <row r="21" spans="1:4" x14ac:dyDescent="0.25">
      <c r="A21" s="18"/>
      <c r="B21" s="20"/>
      <c r="C21" s="20"/>
      <c r="D21" s="41">
        <f t="shared" si="0"/>
        <v>0</v>
      </c>
    </row>
    <row r="22" spans="1:4" x14ac:dyDescent="0.25">
      <c r="A22" s="18"/>
      <c r="B22" s="20"/>
      <c r="C22" s="20"/>
      <c r="D22" s="41">
        <f t="shared" si="0"/>
        <v>0</v>
      </c>
    </row>
    <row r="23" spans="1:4" x14ac:dyDescent="0.25">
      <c r="A23" s="18"/>
      <c r="B23" s="20"/>
      <c r="C23" s="20"/>
      <c r="D23" s="41">
        <f t="shared" si="0"/>
        <v>0</v>
      </c>
    </row>
    <row r="24" spans="1:4" x14ac:dyDescent="0.25">
      <c r="A24" s="18"/>
      <c r="B24" s="20"/>
      <c r="C24" s="20">
        <v>0</v>
      </c>
      <c r="D24" s="41">
        <f t="shared" si="0"/>
        <v>0</v>
      </c>
    </row>
    <row r="25" spans="1:4" x14ac:dyDescent="0.25">
      <c r="B25" s="20"/>
      <c r="C25" s="20"/>
    </row>
    <row r="26" spans="1:4" x14ac:dyDescent="0.25">
      <c r="B26" s="22"/>
      <c r="C26" s="15" t="s">
        <v>22</v>
      </c>
      <c r="D26" s="40">
        <f>SUM(D17:D25)</f>
        <v>1411.8000000000002</v>
      </c>
    </row>
    <row r="27" spans="1:4" x14ac:dyDescent="0.25">
      <c r="B27" s="22"/>
      <c r="C27" s="21"/>
      <c r="D27" s="20"/>
    </row>
    <row r="29" spans="1:4" ht="13" x14ac:dyDescent="0.25">
      <c r="A29" s="283" t="s">
        <v>122</v>
      </c>
      <c r="B29" s="327"/>
      <c r="C29" s="327"/>
      <c r="D29" s="327"/>
    </row>
  </sheetData>
  <mergeCells count="1">
    <mergeCell ref="A29:D29"/>
  </mergeCells>
  <phoneticPr fontId="9"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1"/>
  <sheetViews>
    <sheetView showGridLines="0" zoomScaleNormal="100" workbookViewId="0">
      <pane ySplit="6" topLeftCell="A7" activePane="bottomLeft" state="frozen"/>
      <selection pane="bottomLeft" activeCell="D7" sqref="D7"/>
    </sheetView>
  </sheetViews>
  <sheetFormatPr defaultRowHeight="12.5" x14ac:dyDescent="0.25"/>
  <cols>
    <col min="1" max="1" width="28.81640625" customWidth="1"/>
    <col min="2" max="2" width="16.81640625" customWidth="1"/>
    <col min="3" max="3" width="13.1796875" customWidth="1"/>
    <col min="4" max="4" width="18.81640625" customWidth="1"/>
    <col min="5" max="5" width="10.54296875" customWidth="1"/>
    <col min="6" max="8" width="10.81640625" customWidth="1"/>
    <col min="9" max="9" width="14.1796875" customWidth="1"/>
    <col min="12" max="12" width="10.81640625" bestFit="1" customWidth="1"/>
    <col min="13" max="15" width="9.81640625" bestFit="1" customWidth="1"/>
    <col min="16" max="17" width="10.81640625" bestFit="1" customWidth="1"/>
    <col min="18" max="18" width="11.81640625" customWidth="1"/>
    <col min="19" max="19" width="11" customWidth="1"/>
  </cols>
  <sheetData>
    <row r="1" spans="1:8" x14ac:dyDescent="0.25">
      <c r="A1" s="300"/>
      <c r="B1" s="300"/>
      <c r="C1" s="300"/>
      <c r="D1" s="300"/>
      <c r="E1" s="207"/>
    </row>
    <row r="2" spans="1:8" ht="13" x14ac:dyDescent="0.3">
      <c r="A2" s="293" t="str">
        <f>Summary!$A$3</f>
        <v>ANNUAL PERIOD</v>
      </c>
      <c r="B2" s="293"/>
      <c r="C2" s="293"/>
      <c r="D2" s="293"/>
      <c r="E2" s="293"/>
      <c r="F2" s="293"/>
    </row>
    <row r="3" spans="1:8" ht="20.149999999999999" customHeight="1" x14ac:dyDescent="0.25"/>
    <row r="4" spans="1:8" ht="13" x14ac:dyDescent="0.25">
      <c r="A4" s="295" t="str">
        <f>Summary!$A$5</f>
        <v>Adoption</v>
      </c>
      <c r="B4" s="295"/>
      <c r="C4" s="295"/>
      <c r="D4" s="295"/>
      <c r="E4" s="295"/>
      <c r="F4" s="295"/>
    </row>
    <row r="5" spans="1:8" ht="13" x14ac:dyDescent="0.25">
      <c r="A5" s="3"/>
      <c r="B5" s="4"/>
      <c r="C5" s="4"/>
      <c r="D5" s="4"/>
      <c r="E5" s="4"/>
    </row>
    <row r="6" spans="1:8" ht="13" x14ac:dyDescent="0.25">
      <c r="A6" s="294" t="s">
        <v>234</v>
      </c>
      <c r="B6" s="294"/>
      <c r="C6" s="294"/>
      <c r="D6" s="294"/>
      <c r="E6" s="294"/>
      <c r="F6" s="294"/>
    </row>
    <row r="7" spans="1:8" x14ac:dyDescent="0.25">
      <c r="A7" s="6"/>
      <c r="B7" s="4"/>
      <c r="C7" s="4"/>
      <c r="D7" s="4"/>
      <c r="E7" s="4"/>
    </row>
    <row r="8" spans="1:8" x14ac:dyDescent="0.25">
      <c r="A8" s="7" t="s">
        <v>168</v>
      </c>
      <c r="B8" s="4"/>
      <c r="C8" s="4"/>
      <c r="D8" s="4"/>
      <c r="E8" s="4"/>
    </row>
    <row r="9" spans="1:8" x14ac:dyDescent="0.25">
      <c r="A9" s="161" t="s">
        <v>278</v>
      </c>
      <c r="B9" s="4"/>
      <c r="C9" s="4"/>
      <c r="D9" s="4"/>
      <c r="E9" s="4"/>
    </row>
    <row r="10" spans="1:8" ht="15" customHeight="1" x14ac:dyDescent="0.25">
      <c r="A10" s="304" t="s">
        <v>169</v>
      </c>
      <c r="B10" s="304"/>
      <c r="C10" s="304"/>
      <c r="D10" s="304"/>
      <c r="E10" s="206"/>
    </row>
    <row r="11" spans="1:8" x14ac:dyDescent="0.25">
      <c r="A11" s="7" t="s">
        <v>211</v>
      </c>
      <c r="B11" s="4"/>
      <c r="C11" s="4"/>
      <c r="D11" s="4"/>
      <c r="E11" s="4"/>
    </row>
    <row r="12" spans="1:8" x14ac:dyDescent="0.25">
      <c r="A12" s="303" t="s">
        <v>318</v>
      </c>
      <c r="B12" s="303"/>
      <c r="C12" s="303"/>
      <c r="D12" s="303"/>
      <c r="E12" s="4"/>
    </row>
    <row r="13" spans="1:8" ht="15" customHeight="1" thickBot="1" x14ac:dyDescent="0.3">
      <c r="A13" s="8"/>
      <c r="B13" s="9"/>
      <c r="C13" s="9"/>
      <c r="D13" s="9"/>
      <c r="E13" s="4"/>
    </row>
    <row r="14" spans="1:8" ht="13" thickTop="1" x14ac:dyDescent="0.25">
      <c r="A14" s="2" t="s">
        <v>0</v>
      </c>
      <c r="B14" s="2" t="s">
        <v>1</v>
      </c>
      <c r="C14" s="2" t="s">
        <v>2</v>
      </c>
      <c r="D14" s="2" t="s">
        <v>3</v>
      </c>
      <c r="E14" s="2"/>
      <c r="F14" s="307" t="s">
        <v>319</v>
      </c>
      <c r="G14" s="308"/>
      <c r="H14" s="309"/>
    </row>
    <row r="15" spans="1:8" ht="38" thickBot="1" x14ac:dyDescent="0.3">
      <c r="A15" s="69" t="s">
        <v>167</v>
      </c>
      <c r="B15" s="10" t="s">
        <v>143</v>
      </c>
      <c r="C15" s="69" t="s">
        <v>192</v>
      </c>
      <c r="D15" s="69" t="s">
        <v>212</v>
      </c>
      <c r="E15" s="80"/>
      <c r="F15" s="247">
        <v>45473</v>
      </c>
      <c r="G15" s="231">
        <v>45107</v>
      </c>
      <c r="H15" s="231">
        <v>44742</v>
      </c>
    </row>
    <row r="16" spans="1:8" ht="13" thickTop="1" x14ac:dyDescent="0.25">
      <c r="A16" s="188"/>
      <c r="B16" s="191"/>
      <c r="C16" s="123"/>
      <c r="D16" s="185">
        <f t="shared" ref="D16:D21" si="0">+B16*C16</f>
        <v>0</v>
      </c>
      <c r="E16" s="212"/>
      <c r="F16" s="164"/>
      <c r="G16" s="164"/>
      <c r="H16" s="164"/>
    </row>
    <row r="17" spans="1:8" x14ac:dyDescent="0.25">
      <c r="A17" s="188"/>
      <c r="B17" s="191"/>
      <c r="C17" s="123"/>
      <c r="D17" s="185">
        <f t="shared" si="0"/>
        <v>0</v>
      </c>
      <c r="E17" s="213"/>
      <c r="F17" s="164"/>
      <c r="G17" s="164"/>
      <c r="H17" s="164"/>
    </row>
    <row r="18" spans="1:8" x14ac:dyDescent="0.25">
      <c r="A18" s="186"/>
      <c r="B18" s="192"/>
      <c r="C18" s="125"/>
      <c r="D18" s="193">
        <f t="shared" si="0"/>
        <v>0</v>
      </c>
      <c r="E18" s="213"/>
      <c r="F18" s="164"/>
      <c r="G18" s="164"/>
      <c r="H18" s="164"/>
    </row>
    <row r="19" spans="1:8" x14ac:dyDescent="0.25">
      <c r="A19" s="186"/>
      <c r="B19" s="192"/>
      <c r="C19" s="125"/>
      <c r="D19" s="193">
        <f t="shared" si="0"/>
        <v>0</v>
      </c>
      <c r="E19" s="213"/>
      <c r="F19" s="164"/>
      <c r="G19" s="164"/>
      <c r="H19" s="164"/>
    </row>
    <row r="20" spans="1:8" x14ac:dyDescent="0.25">
      <c r="A20" s="186"/>
      <c r="B20" s="192"/>
      <c r="C20" s="125"/>
      <c r="D20" s="193">
        <f t="shared" si="0"/>
        <v>0</v>
      </c>
      <c r="E20" s="213"/>
      <c r="F20" s="164"/>
      <c r="G20" s="164"/>
      <c r="H20" s="164"/>
    </row>
    <row r="21" spans="1:8" x14ac:dyDescent="0.25">
      <c r="A21" s="186"/>
      <c r="B21" s="189"/>
      <c r="C21" s="190"/>
      <c r="D21" s="193">
        <f t="shared" si="0"/>
        <v>0</v>
      </c>
      <c r="E21" s="213"/>
    </row>
    <row r="22" spans="1:8" ht="18" customHeight="1" thickBot="1" x14ac:dyDescent="0.35">
      <c r="B22" s="55"/>
      <c r="C22" s="57" t="s">
        <v>22</v>
      </c>
      <c r="D22" s="109">
        <f>SUM(D16:D21)</f>
        <v>0</v>
      </c>
      <c r="E22" s="57" t="s">
        <v>22</v>
      </c>
      <c r="F22" s="236">
        <f>SUM(F16:F20)</f>
        <v>0</v>
      </c>
      <c r="G22" s="236">
        <f>SUM(G16:G20)</f>
        <v>0</v>
      </c>
      <c r="H22" s="236">
        <f>SUM(H16:H20)</f>
        <v>0</v>
      </c>
    </row>
    <row r="23" spans="1:8" ht="13" thickTop="1" x14ac:dyDescent="0.25">
      <c r="B23" s="20"/>
      <c r="C23" s="15"/>
      <c r="D23" s="21"/>
      <c r="E23" s="214"/>
    </row>
    <row r="24" spans="1:8" ht="27" customHeight="1" x14ac:dyDescent="0.25">
      <c r="A24" s="283" t="s">
        <v>171</v>
      </c>
      <c r="B24" s="283"/>
      <c r="C24" s="283"/>
      <c r="D24" s="283"/>
      <c r="E24" s="208"/>
    </row>
    <row r="25" spans="1:8" x14ac:dyDescent="0.25">
      <c r="A25" s="310"/>
      <c r="B25" s="273"/>
      <c r="C25" s="273"/>
      <c r="D25" s="27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0" spans="1:8" x14ac:dyDescent="0.25">
      <c r="A30" s="273"/>
      <c r="B30" s="273"/>
      <c r="C30" s="273"/>
      <c r="D30" s="273"/>
    </row>
    <row r="31" spans="1:8" x14ac:dyDescent="0.25">
      <c r="A31" s="273"/>
      <c r="B31" s="273"/>
      <c r="C31" s="273"/>
      <c r="D31" s="273"/>
    </row>
  </sheetData>
  <sheetProtection selectLockedCells="1"/>
  <mergeCells count="9">
    <mergeCell ref="A25:D31"/>
    <mergeCell ref="A24:D24"/>
    <mergeCell ref="A10:D10"/>
    <mergeCell ref="A1:D1"/>
    <mergeCell ref="A2:F2"/>
    <mergeCell ref="A4:F4"/>
    <mergeCell ref="A12:D12"/>
    <mergeCell ref="F14:H14"/>
    <mergeCell ref="A6:F6"/>
  </mergeCells>
  <phoneticPr fontId="9" type="noConversion"/>
  <printOptions horizontalCentered="1"/>
  <pageMargins left="0.75" right="0.75" top="0.54" bottom="0.48" header="0.37" footer="0.27"/>
  <pageSetup scale="39" orientation="portrait" r:id="rId1"/>
  <headerFooter alignWithMargins="0"/>
  <customProperties>
    <customPr name="DrillPoint.FROID" r:id="rId2"/>
    <customPr name="DrillPoint.Mode" r:id="rId3"/>
    <customPr name="DrillPoint.Subsheet"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35"/>
  <sheetViews>
    <sheetView workbookViewId="0">
      <selection activeCell="A2" sqref="A2"/>
    </sheetView>
  </sheetViews>
  <sheetFormatPr defaultRowHeight="12.5" x14ac:dyDescent="0.25"/>
  <cols>
    <col min="1" max="1" width="33.54296875" customWidth="1"/>
    <col min="2" max="2" width="16.81640625" customWidth="1"/>
    <col min="3" max="3" width="14.81640625" customWidth="1"/>
    <col min="4" max="4" width="17.453125" customWidth="1"/>
    <col min="5" max="5" width="9.54296875" bestFit="1" customWidth="1"/>
  </cols>
  <sheetData>
    <row r="1" spans="1:5" x14ac:dyDescent="0.25">
      <c r="A1" s="24">
        <f>+Summary!$A$2</f>
        <v>0</v>
      </c>
    </row>
    <row r="2" spans="1:5" x14ac:dyDescent="0.25">
      <c r="A2" s="24"/>
    </row>
    <row r="3" spans="1:5" ht="20.149999999999999" customHeight="1" x14ac:dyDescent="0.25"/>
    <row r="4" spans="1:5" ht="13" x14ac:dyDescent="0.25">
      <c r="A4" s="3" t="s">
        <v>4</v>
      </c>
      <c r="B4" s="4"/>
      <c r="C4" s="4"/>
      <c r="D4" s="4"/>
    </row>
    <row r="5" spans="1:5" ht="13" x14ac:dyDescent="0.25">
      <c r="A5" s="3"/>
      <c r="B5" s="4"/>
      <c r="C5" s="4"/>
      <c r="D5" s="4"/>
    </row>
    <row r="6" spans="1:5" ht="13" x14ac:dyDescent="0.25">
      <c r="A6" s="5" t="s">
        <v>42</v>
      </c>
      <c r="B6" s="4"/>
      <c r="C6" s="4"/>
      <c r="D6" s="4"/>
    </row>
    <row r="7" spans="1:5" x14ac:dyDescent="0.25">
      <c r="A7" s="6"/>
      <c r="B7" s="4"/>
      <c r="C7" s="4"/>
      <c r="D7" s="4"/>
    </row>
    <row r="8" spans="1:5" x14ac:dyDescent="0.25">
      <c r="A8" s="7" t="s">
        <v>45</v>
      </c>
      <c r="B8" s="4"/>
      <c r="C8" s="4"/>
      <c r="D8" s="4"/>
    </row>
    <row r="9" spans="1:5" x14ac:dyDescent="0.25">
      <c r="A9" s="19" t="s">
        <v>46</v>
      </c>
      <c r="B9" s="4"/>
      <c r="C9" s="4"/>
      <c r="D9" s="4"/>
    </row>
    <row r="10" spans="1:5" x14ac:dyDescent="0.25">
      <c r="A10" s="7" t="s">
        <v>47</v>
      </c>
      <c r="B10" s="4"/>
      <c r="C10" s="4"/>
      <c r="D10" s="4"/>
    </row>
    <row r="11" spans="1:5" x14ac:dyDescent="0.25">
      <c r="A11" s="7" t="s">
        <v>48</v>
      </c>
      <c r="B11" s="4"/>
      <c r="C11" s="4"/>
      <c r="D11" s="4"/>
    </row>
    <row r="12" spans="1:5" ht="12.75" customHeight="1" x14ac:dyDescent="0.25">
      <c r="A12" s="7" t="s">
        <v>49</v>
      </c>
      <c r="B12" s="26"/>
      <c r="C12" s="26"/>
      <c r="D12" s="26"/>
    </row>
    <row r="13" spans="1:5" ht="20.149999999999999" customHeight="1" thickBot="1" x14ac:dyDescent="0.3">
      <c r="A13" s="8"/>
      <c r="B13" s="9"/>
      <c r="C13" s="9"/>
      <c r="D13" s="9"/>
    </row>
    <row r="14" spans="1:5" ht="13" thickTop="1" x14ac:dyDescent="0.25">
      <c r="A14" s="2" t="s">
        <v>0</v>
      </c>
      <c r="B14" s="2" t="s">
        <v>1</v>
      </c>
      <c r="C14" s="2" t="s">
        <v>2</v>
      </c>
      <c r="D14" s="2" t="s">
        <v>3</v>
      </c>
    </row>
    <row r="15" spans="1:5" ht="25.5" thickBot="1" x14ac:dyDescent="0.3">
      <c r="A15" s="10" t="s">
        <v>43</v>
      </c>
      <c r="B15" s="10" t="s">
        <v>44</v>
      </c>
      <c r="C15" s="10" t="s">
        <v>24</v>
      </c>
      <c r="D15" s="10" t="s">
        <v>53</v>
      </c>
      <c r="E15" s="1"/>
    </row>
    <row r="16" spans="1:5" ht="20.149999999999999" customHeight="1" thickTop="1" x14ac:dyDescent="0.25">
      <c r="A16" s="18" t="s">
        <v>51</v>
      </c>
      <c r="B16" s="20"/>
      <c r="C16" s="20"/>
      <c r="D16" s="41">
        <f t="shared" ref="D16:D23" si="0">B16*C16</f>
        <v>0</v>
      </c>
      <c r="E16" s="16"/>
    </row>
    <row r="17" spans="1:5" ht="20.149999999999999" customHeight="1" x14ac:dyDescent="0.25">
      <c r="A17" s="18" t="s">
        <v>52</v>
      </c>
      <c r="B17" s="20"/>
      <c r="C17" s="20"/>
      <c r="D17" s="41">
        <f t="shared" si="0"/>
        <v>0</v>
      </c>
      <c r="E17" s="16"/>
    </row>
    <row r="18" spans="1:5" ht="20.149999999999999" customHeight="1" x14ac:dyDescent="0.25">
      <c r="A18" s="18" t="s">
        <v>112</v>
      </c>
      <c r="B18" s="27">
        <v>333.34</v>
      </c>
      <c r="C18" s="20">
        <v>10</v>
      </c>
      <c r="D18" s="41">
        <f t="shared" si="0"/>
        <v>3333.3999999999996</v>
      </c>
    </row>
    <row r="19" spans="1:5" ht="20.149999999999999" customHeight="1" x14ac:dyDescent="0.25">
      <c r="A19" s="18" t="s">
        <v>98</v>
      </c>
      <c r="B19" s="27"/>
      <c r="C19" s="20">
        <v>1</v>
      </c>
      <c r="D19" s="41">
        <f t="shared" si="0"/>
        <v>0</v>
      </c>
    </row>
    <row r="20" spans="1:5" ht="20.149999999999999" customHeight="1" x14ac:dyDescent="0.25">
      <c r="A20" s="18" t="s">
        <v>50</v>
      </c>
      <c r="B20" s="20">
        <v>500</v>
      </c>
      <c r="C20" s="20">
        <v>10</v>
      </c>
      <c r="D20" s="41">
        <f t="shared" si="0"/>
        <v>5000</v>
      </c>
    </row>
    <row r="21" spans="1:5" ht="20.149999999999999" customHeight="1" x14ac:dyDescent="0.25">
      <c r="A21" s="18"/>
      <c r="B21" s="20"/>
      <c r="C21" s="20"/>
      <c r="D21" s="41">
        <f t="shared" si="0"/>
        <v>0</v>
      </c>
    </row>
    <row r="22" spans="1:5" ht="20.149999999999999" customHeight="1" x14ac:dyDescent="0.25">
      <c r="A22" s="18"/>
      <c r="B22" s="20"/>
      <c r="C22" s="20"/>
      <c r="D22" s="41">
        <f t="shared" si="0"/>
        <v>0</v>
      </c>
    </row>
    <row r="23" spans="1:5" ht="20.149999999999999" customHeight="1" x14ac:dyDescent="0.25">
      <c r="A23" s="18"/>
      <c r="B23" s="20"/>
      <c r="C23" s="20">
        <v>0</v>
      </c>
      <c r="D23" s="41">
        <f t="shared" si="0"/>
        <v>0</v>
      </c>
    </row>
    <row r="24" spans="1:5" x14ac:dyDescent="0.25">
      <c r="B24" s="20"/>
      <c r="C24" s="20"/>
      <c r="D24" s="42"/>
    </row>
    <row r="25" spans="1:5" x14ac:dyDescent="0.25">
      <c r="B25" s="22"/>
      <c r="C25" s="15" t="s">
        <v>22</v>
      </c>
      <c r="D25" s="40">
        <f>SUM(D16:D24)</f>
        <v>8333.4</v>
      </c>
    </row>
    <row r="26" spans="1:5" x14ac:dyDescent="0.25">
      <c r="B26" s="22"/>
      <c r="C26" s="21"/>
      <c r="D26" s="20"/>
    </row>
    <row r="27" spans="1:5" x14ac:dyDescent="0.25">
      <c r="B27" s="22"/>
      <c r="C27" s="23"/>
      <c r="D27" s="20"/>
    </row>
    <row r="28" spans="1:5" x14ac:dyDescent="0.25">
      <c r="B28" s="22"/>
      <c r="C28" s="15"/>
      <c r="D28" s="21"/>
    </row>
    <row r="29" spans="1:5" x14ac:dyDescent="0.25">
      <c r="B29" s="20"/>
      <c r="C29" s="15"/>
      <c r="D29" s="21"/>
    </row>
    <row r="30" spans="1:5" ht="13" x14ac:dyDescent="0.25">
      <c r="A30" s="327" t="s">
        <v>122</v>
      </c>
      <c r="B30" s="327"/>
      <c r="C30" s="327"/>
      <c r="D30" s="327"/>
    </row>
    <row r="31" spans="1:5" x14ac:dyDescent="0.25">
      <c r="B31" s="20"/>
    </row>
    <row r="33" spans="2:2" x14ac:dyDescent="0.25">
      <c r="B33" s="20"/>
    </row>
    <row r="34" spans="2:2" x14ac:dyDescent="0.25">
      <c r="B34" s="20"/>
    </row>
    <row r="35" spans="2:2" x14ac:dyDescent="0.25">
      <c r="B35" s="20"/>
    </row>
  </sheetData>
  <mergeCells count="1">
    <mergeCell ref="A30:D30"/>
  </mergeCells>
  <phoneticPr fontId="9" type="noConversion"/>
  <printOptions horizontalCentered="1"/>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33"/>
  <sheetViews>
    <sheetView showGridLines="0" zoomScaleNormal="100" workbookViewId="0">
      <pane ySplit="6" topLeftCell="A7" activePane="bottomLeft" state="frozen"/>
      <selection pane="bottomLeft" activeCell="A6" sqref="A6:F6"/>
    </sheetView>
  </sheetViews>
  <sheetFormatPr defaultRowHeight="12.5" x14ac:dyDescent="0.25"/>
  <cols>
    <col min="1" max="1" width="37.1796875" customWidth="1"/>
    <col min="2" max="2" width="16.81640625" customWidth="1"/>
    <col min="3" max="3" width="18.81640625" customWidth="1"/>
    <col min="4" max="4" width="15.90625" customWidth="1"/>
    <col min="6" max="6" width="10.453125" bestFit="1" customWidth="1"/>
    <col min="7" max="8" width="9.54296875" bestFit="1" customWidth="1"/>
  </cols>
  <sheetData>
    <row r="1" spans="1:8" x14ac:dyDescent="0.25">
      <c r="A1" s="300"/>
      <c r="B1" s="300"/>
      <c r="C1" s="300"/>
      <c r="D1" s="300"/>
    </row>
    <row r="2" spans="1:8" ht="13" x14ac:dyDescent="0.3">
      <c r="A2" s="293" t="str">
        <f>Summary!$A$3</f>
        <v>ANNUAL PERIOD</v>
      </c>
      <c r="B2" s="293"/>
      <c r="C2" s="293"/>
      <c r="D2" s="293"/>
      <c r="E2" s="293"/>
      <c r="F2" s="293"/>
    </row>
    <row r="3" spans="1:8" ht="20.149999999999999" customHeight="1" x14ac:dyDescent="0.25"/>
    <row r="4" spans="1:8" ht="13" x14ac:dyDescent="0.25">
      <c r="A4" s="295" t="str">
        <f>Summary!$A$5</f>
        <v>Adoption</v>
      </c>
      <c r="B4" s="295"/>
      <c r="C4" s="295"/>
      <c r="D4" s="295"/>
      <c r="E4" s="295"/>
      <c r="F4" s="295"/>
    </row>
    <row r="5" spans="1:8" x14ac:dyDescent="0.25">
      <c r="A5" s="4"/>
      <c r="B5" s="4"/>
      <c r="C5" s="4"/>
      <c r="D5" s="4"/>
    </row>
    <row r="6" spans="1:8" ht="13" x14ac:dyDescent="0.25">
      <c r="A6" s="294" t="s">
        <v>315</v>
      </c>
      <c r="B6" s="294"/>
      <c r="C6" s="294"/>
      <c r="D6" s="294"/>
      <c r="E6" s="294"/>
      <c r="F6" s="294"/>
    </row>
    <row r="7" spans="1:8" x14ac:dyDescent="0.25">
      <c r="B7" s="4"/>
      <c r="C7" s="4"/>
      <c r="D7" s="4"/>
    </row>
    <row r="8" spans="1:8" ht="15" customHeight="1" x14ac:dyDescent="0.25">
      <c r="A8" s="328" t="s">
        <v>300</v>
      </c>
      <c r="B8" s="328"/>
      <c r="C8" s="328"/>
      <c r="D8" s="328"/>
    </row>
    <row r="9" spans="1:8" ht="15" customHeight="1" x14ac:dyDescent="0.25">
      <c r="A9" s="328" t="s">
        <v>299</v>
      </c>
      <c r="B9" s="328"/>
      <c r="C9" s="328"/>
      <c r="D9" s="44"/>
    </row>
    <row r="10" spans="1:8" ht="15" customHeight="1" x14ac:dyDescent="0.25">
      <c r="A10" s="46" t="s">
        <v>169</v>
      </c>
      <c r="B10" s="28"/>
      <c r="C10" s="28"/>
      <c r="D10" s="28"/>
    </row>
    <row r="11" spans="1:8" ht="15" customHeight="1" x14ac:dyDescent="0.25">
      <c r="A11" s="156" t="s">
        <v>314</v>
      </c>
      <c r="B11" s="28"/>
      <c r="C11" s="28"/>
      <c r="D11" s="28"/>
    </row>
    <row r="12" spans="1:8" ht="15" customHeight="1" x14ac:dyDescent="0.25">
      <c r="A12" s="303" t="s">
        <v>318</v>
      </c>
      <c r="B12" s="303"/>
      <c r="C12" s="303"/>
      <c r="D12" s="303"/>
    </row>
    <row r="13" spans="1:8" ht="14.25" customHeight="1" thickBot="1" x14ac:dyDescent="0.3">
      <c r="A13" s="85"/>
      <c r="B13" s="86"/>
      <c r="C13" s="86"/>
      <c r="D13" s="86"/>
    </row>
    <row r="14" spans="1:8" ht="13" thickTop="1" x14ac:dyDescent="0.25">
      <c r="A14" s="91" t="s">
        <v>0</v>
      </c>
      <c r="B14" s="91" t="s">
        <v>1</v>
      </c>
      <c r="C14" s="91" t="s">
        <v>2</v>
      </c>
      <c r="D14" s="91" t="s">
        <v>3</v>
      </c>
      <c r="F14" s="307" t="s">
        <v>319</v>
      </c>
      <c r="G14" s="308"/>
      <c r="H14" s="309"/>
    </row>
    <row r="15" spans="1:8" ht="25.5" thickBot="1" x14ac:dyDescent="0.3">
      <c r="A15" s="10" t="s">
        <v>144</v>
      </c>
      <c r="B15" s="10" t="s">
        <v>23</v>
      </c>
      <c r="C15" s="69" t="s">
        <v>192</v>
      </c>
      <c r="D15" s="69" t="s">
        <v>170</v>
      </c>
      <c r="F15" s="247">
        <v>45473</v>
      </c>
      <c r="G15" s="231">
        <v>45107</v>
      </c>
      <c r="H15" s="231">
        <v>44742</v>
      </c>
    </row>
    <row r="16" spans="1:8" ht="13" thickTop="1" x14ac:dyDescent="0.25">
      <c r="A16" s="187"/>
      <c r="B16" s="122"/>
      <c r="C16" s="127"/>
      <c r="D16" s="107">
        <f t="shared" ref="D16:D21" si="0">B16*C16</f>
        <v>0</v>
      </c>
      <c r="E16" s="209"/>
      <c r="F16" s="164"/>
      <c r="G16" s="164"/>
      <c r="H16" s="164"/>
    </row>
    <row r="17" spans="1:8" x14ac:dyDescent="0.25">
      <c r="A17" s="177"/>
      <c r="B17" s="124"/>
      <c r="C17" s="128"/>
      <c r="D17" s="106">
        <f t="shared" si="0"/>
        <v>0</v>
      </c>
      <c r="E17" s="209"/>
      <c r="F17" s="164"/>
      <c r="G17" s="164"/>
      <c r="H17" s="164"/>
    </row>
    <row r="18" spans="1:8" x14ac:dyDescent="0.25">
      <c r="A18" s="116"/>
      <c r="B18" s="124"/>
      <c r="C18" s="128"/>
      <c r="D18" s="106">
        <f t="shared" si="0"/>
        <v>0</v>
      </c>
      <c r="F18" s="164"/>
      <c r="G18" s="164"/>
      <c r="H18" s="164"/>
    </row>
    <row r="19" spans="1:8" x14ac:dyDescent="0.25">
      <c r="A19" s="118"/>
      <c r="B19" s="124"/>
      <c r="C19" s="128"/>
      <c r="D19" s="106">
        <f t="shared" si="0"/>
        <v>0</v>
      </c>
      <c r="F19" s="164"/>
      <c r="G19" s="164"/>
      <c r="H19" s="164"/>
    </row>
    <row r="20" spans="1:8" x14ac:dyDescent="0.25">
      <c r="A20" s="118"/>
      <c r="B20" s="124"/>
      <c r="C20" s="128"/>
      <c r="D20" s="106">
        <f t="shared" si="0"/>
        <v>0</v>
      </c>
      <c r="F20" s="164"/>
      <c r="G20" s="164"/>
      <c r="H20" s="164"/>
    </row>
    <row r="21" spans="1:8" x14ac:dyDescent="0.25">
      <c r="A21" s="118"/>
      <c r="B21" s="124"/>
      <c r="C21" s="128"/>
      <c r="D21" s="106">
        <f t="shared" si="0"/>
        <v>0</v>
      </c>
      <c r="F21" s="164"/>
      <c r="G21" s="164"/>
      <c r="H21" s="164"/>
    </row>
    <row r="22" spans="1:8" x14ac:dyDescent="0.25">
      <c r="A22" s="118"/>
      <c r="B22" s="124"/>
      <c r="C22" s="129"/>
      <c r="D22" s="106"/>
      <c r="F22" s="164"/>
      <c r="G22" s="164"/>
      <c r="H22" s="164"/>
    </row>
    <row r="23" spans="1:8" s="39" customFormat="1" ht="28.5" customHeight="1" thickBot="1" x14ac:dyDescent="0.35">
      <c r="B23" s="56"/>
      <c r="C23" s="57" t="s">
        <v>22</v>
      </c>
      <c r="D23" s="105">
        <f>SUM(D16:D22)</f>
        <v>0</v>
      </c>
      <c r="E23" s="57" t="s">
        <v>22</v>
      </c>
      <c r="F23" s="105">
        <f>SUM(F16:F22)</f>
        <v>0</v>
      </c>
      <c r="G23" s="105">
        <f>SUM(G16:G22)</f>
        <v>0</v>
      </c>
      <c r="H23" s="105">
        <f>SUM(H16:H22)</f>
        <v>0</v>
      </c>
    </row>
    <row r="24" spans="1:8" ht="13" thickTop="1" x14ac:dyDescent="0.25">
      <c r="A24" s="329"/>
      <c r="B24" s="329"/>
      <c r="C24" s="329"/>
      <c r="D24" s="329"/>
    </row>
    <row r="25" spans="1:8" ht="29.25" customHeight="1" x14ac:dyDescent="0.25">
      <c r="A25" s="283" t="s">
        <v>235</v>
      </c>
      <c r="B25" s="283"/>
      <c r="C25" s="283"/>
      <c r="D25" s="283"/>
    </row>
    <row r="26" spans="1:8" x14ac:dyDescent="0.25">
      <c r="A26" s="273"/>
      <c r="B26" s="273"/>
      <c r="C26" s="273"/>
      <c r="D26" s="273"/>
    </row>
    <row r="27" spans="1:8" x14ac:dyDescent="0.25">
      <c r="A27" s="273"/>
      <c r="B27" s="273"/>
      <c r="C27" s="273"/>
      <c r="D27" s="273"/>
    </row>
    <row r="28" spans="1:8" x14ac:dyDescent="0.25">
      <c r="A28" s="273"/>
      <c r="B28" s="273"/>
      <c r="C28" s="273"/>
      <c r="D28" s="273"/>
    </row>
    <row r="29" spans="1:8" x14ac:dyDescent="0.25">
      <c r="A29" s="273"/>
      <c r="B29" s="273"/>
      <c r="C29" s="273"/>
      <c r="D29" s="273"/>
    </row>
    <row r="31" spans="1:8" x14ac:dyDescent="0.25">
      <c r="A31" s="44"/>
      <c r="B31" s="44"/>
      <c r="C31" s="44"/>
      <c r="D31" s="44"/>
    </row>
    <row r="33" spans="2:4" x14ac:dyDescent="0.25">
      <c r="B33" s="15"/>
      <c r="C33" s="15"/>
      <c r="D33" s="18"/>
    </row>
  </sheetData>
  <sheetProtection selectLockedCells="1"/>
  <mergeCells count="11">
    <mergeCell ref="A1:D1"/>
    <mergeCell ref="A25:D25"/>
    <mergeCell ref="A26:D29"/>
    <mergeCell ref="A8:D8"/>
    <mergeCell ref="A9:C9"/>
    <mergeCell ref="A2:F2"/>
    <mergeCell ref="A4:F4"/>
    <mergeCell ref="F14:H14"/>
    <mergeCell ref="A12:D12"/>
    <mergeCell ref="A24:D24"/>
    <mergeCell ref="A6:F6"/>
  </mergeCells>
  <phoneticPr fontId="9" type="noConversion"/>
  <printOptions horizontalCentered="1"/>
  <pageMargins left="0.75" right="0.75" top="1" bottom="1" header="0.5" footer="0.5"/>
  <pageSetup scale="86"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D9212CB235F784B845AA16EE3693ECB" ma:contentTypeVersion="12" ma:contentTypeDescription="Create a new document." ma:contentTypeScope="" ma:versionID="b5889614a86132eb77354cdf931c216d">
  <xsd:schema xmlns:xsd="http://www.w3.org/2001/XMLSchema" xmlns:xs="http://www.w3.org/2001/XMLSchema" xmlns:p="http://schemas.microsoft.com/office/2006/metadata/properties" xmlns:ns2="0212fe8a-8cf9-4927-b1b6-e45273cf54e9" xmlns:ns3="35215aa6-65fc-4aa6-bdc9-3d9b2dc0485e" targetNamespace="http://schemas.microsoft.com/office/2006/metadata/properties" ma:root="true" ma:fieldsID="d792cb8da2d5a749499af973894d1f90" ns2:_="" ns3:_="">
    <xsd:import namespace="0212fe8a-8cf9-4927-b1b6-e45273cf54e9"/>
    <xsd:import namespace="35215aa6-65fc-4aa6-bdc9-3d9b2dc0485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12fe8a-8cf9-4927-b1b6-e45273cf54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215aa6-65fc-4aa6-bdc9-3d9b2dc0485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444262-7B17-4847-8A05-0D9FEFCCCA44}">
  <ds:schemaRefs>
    <ds:schemaRef ds:uri="http://purl.org/dc/terms/"/>
    <ds:schemaRef ds:uri="http://schemas.openxmlformats.org/package/2006/metadata/core-properties"/>
    <ds:schemaRef ds:uri="35215aa6-65fc-4aa6-bdc9-3d9b2dc0485e"/>
    <ds:schemaRef ds:uri="http://schemas.microsoft.com/office/2006/documentManagement/types"/>
    <ds:schemaRef ds:uri="http://schemas.microsoft.com/office/infopath/2007/PartnerControls"/>
    <ds:schemaRef ds:uri="http://purl.org/dc/elements/1.1/"/>
    <ds:schemaRef ds:uri="http://schemas.microsoft.com/office/2006/metadata/properties"/>
    <ds:schemaRef ds:uri="0212fe8a-8cf9-4927-b1b6-e45273cf54e9"/>
    <ds:schemaRef ds:uri="http://www.w3.org/XML/1998/namespace"/>
    <ds:schemaRef ds:uri="http://purl.org/dc/dcmitype/"/>
  </ds:schemaRefs>
</ds:datastoreItem>
</file>

<file path=customXml/itemProps2.xml><?xml version="1.0" encoding="utf-8"?>
<ds:datastoreItem xmlns:ds="http://schemas.openxmlformats.org/officeDocument/2006/customXml" ds:itemID="{5BEF5E7F-28D3-40EA-8ADA-813BD6224150}">
  <ds:schemaRefs>
    <ds:schemaRef ds:uri="http://schemas.microsoft.com/sharepoint/v3/contenttype/forms"/>
  </ds:schemaRefs>
</ds:datastoreItem>
</file>

<file path=customXml/itemProps3.xml><?xml version="1.0" encoding="utf-8"?>
<ds:datastoreItem xmlns:ds="http://schemas.openxmlformats.org/officeDocument/2006/customXml" ds:itemID="{3835C2A5-8209-4A71-8F3C-FF62AE5C63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12fe8a-8cf9-4927-b1b6-e45273cf54e9"/>
    <ds:schemaRef ds:uri="35215aa6-65fc-4aa6-bdc9-3d9b2dc048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16</vt:i4>
      </vt:variant>
    </vt:vector>
  </HeadingPairs>
  <TitlesOfParts>
    <vt:vector size="44" baseType="lpstr">
      <vt:lpstr>Summary</vt:lpstr>
      <vt:lpstr>A. Salaries</vt:lpstr>
      <vt:lpstr>B. Benefits</vt:lpstr>
      <vt:lpstr>C. Staff Travel</vt:lpstr>
      <vt:lpstr>D. Consultants</vt:lpstr>
      <vt:lpstr>E. Subcontract Services</vt:lpstr>
      <vt:lpstr>D. Vehicle</vt:lpstr>
      <vt:lpstr>G. Office</vt:lpstr>
      <vt:lpstr>E. Communication</vt:lpstr>
      <vt:lpstr>J. Rental of Equip</vt:lpstr>
      <vt:lpstr>K. Maint Agmts</vt:lpstr>
      <vt:lpstr>M. Membership fees</vt:lpstr>
      <vt:lpstr>N. Advert.</vt:lpstr>
      <vt:lpstr>O. Client Educ</vt:lpstr>
      <vt:lpstr>F. Insurance</vt:lpstr>
      <vt:lpstr>G. Occupancy</vt:lpstr>
      <vt:lpstr>Q. Client Rec</vt:lpstr>
      <vt:lpstr>R. Staff Dev</vt:lpstr>
      <vt:lpstr>H. Pers Recruit-Training</vt:lpstr>
      <vt:lpstr>T. Trans.</vt:lpstr>
      <vt:lpstr>I. Equipment</vt:lpstr>
      <vt:lpstr>J. Office Expense</vt:lpstr>
      <vt:lpstr>K. Program Expense</vt:lpstr>
      <vt:lpstr>L. Professional Fees</vt:lpstr>
      <vt:lpstr>M.Meetings &amp; Conferences</vt:lpstr>
      <vt:lpstr>N. Direct Client Assistance</vt:lpstr>
      <vt:lpstr>O. Administative Expense</vt:lpstr>
      <vt:lpstr>P. Match</vt:lpstr>
      <vt:lpstr>'A. Salaries'!Print_Area</vt:lpstr>
      <vt:lpstr>'B. Benefits'!Print_Area</vt:lpstr>
      <vt:lpstr>'C. Staff Travel'!Print_Area</vt:lpstr>
      <vt:lpstr>'E. Communication'!Print_Area</vt:lpstr>
      <vt:lpstr>'G. Occupancy'!Print_Area</vt:lpstr>
      <vt:lpstr>'G. Office'!Print_Area</vt:lpstr>
      <vt:lpstr>'H. Pers Recruit-Training'!Print_Area</vt:lpstr>
      <vt:lpstr>'I. Equipment'!Print_Area</vt:lpstr>
      <vt:lpstr>'J. Office Expense'!Print_Area</vt:lpstr>
      <vt:lpstr>'J. Rental of Equip'!Print_Area</vt:lpstr>
      <vt:lpstr>'K. Maint Agmts'!Print_Area</vt:lpstr>
      <vt:lpstr>'L. Professional Fees'!Print_Area</vt:lpstr>
      <vt:lpstr>'M.Meetings &amp; Conferences'!Print_Area</vt:lpstr>
      <vt:lpstr>'N. Direct Client Assistance'!Print_Area</vt:lpstr>
      <vt:lpstr>'A. Salaries'!Print_Titles</vt:lpstr>
      <vt:lpstr>'B. Benefits'!Print_Titles</vt:lpstr>
    </vt:vector>
  </TitlesOfParts>
  <Company>devereux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Devereux</dc:creator>
  <cp:lastModifiedBy>Lori Gulledge</cp:lastModifiedBy>
  <cp:lastPrinted>2021-06-25T19:24:20Z</cp:lastPrinted>
  <dcterms:created xsi:type="dcterms:W3CDTF">2000-09-28T17:32:18Z</dcterms:created>
  <dcterms:modified xsi:type="dcterms:W3CDTF">2025-10-24T20:14:07Z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0x0101005D9212CB235F784B845AA16EE3693ECB</vt:lpwstr>
  </property>
</Properties>
</file>