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Z:\Budget and Compliance\2526\Managing Entity\Managing Entity-Budget\"/>
    </mc:Choice>
  </mc:AlternateContent>
  <xr:revisionPtr revIDLastSave="0" documentId="13_ncr:1_{341F6287-214D-4E9C-AD4E-577BC2C1EAD1}" xr6:coauthVersionLast="47" xr6:coauthVersionMax="47" xr10:uidLastSave="{00000000-0000-0000-0000-000000000000}"/>
  <bookViews>
    <workbookView xWindow="-57720" yWindow="-120" windowWidth="29040" windowHeight="15840" firstSheet="1" activeTab="1" xr2:uid="{00000000-000D-0000-FFFF-FFFF00000000}"/>
  </bookViews>
  <sheets>
    <sheet name="Budget to Align with Contract" sheetId="4" state="hidden" r:id="rId1"/>
    <sheet name="Budget Sample" sheetId="5" r:id="rId2"/>
    <sheet name="Provider budget detail"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8" i="5" l="1"/>
  <c r="B17" i="5"/>
  <c r="B16" i="5"/>
  <c r="B8" i="5"/>
  <c r="B31" i="1"/>
  <c r="B24" i="1"/>
  <c r="B11" i="1"/>
  <c r="B11" i="5"/>
  <c r="B28" i="1" l="1"/>
  <c r="B24" i="5"/>
  <c r="B28" i="5" s="1"/>
  <c r="G16" i="4"/>
  <c r="H16" i="4" s="1"/>
  <c r="H18" i="4" s="1"/>
  <c r="B31" i="5" l="1"/>
  <c r="B33" i="5" s="1"/>
  <c r="B33" i="1"/>
  <c r="D15" i="4"/>
  <c r="D16" i="4" s="1"/>
  <c r="D9" i="4"/>
  <c r="D10" i="4" s="1"/>
  <c r="D12" i="4"/>
  <c r="D13" i="4" s="1"/>
  <c r="C10" i="4"/>
  <c r="D17" i="4" l="1"/>
  <c r="D41" i="4"/>
  <c r="D36" i="4" l="1"/>
  <c r="C13" i="4" l="1"/>
  <c r="C16" i="4" l="1"/>
  <c r="C17" i="4" s="1"/>
  <c r="B15" i="4" l="1"/>
  <c r="B16" i="4" l="1"/>
  <c r="B18" i="4"/>
  <c r="B19" i="4" s="1"/>
  <c r="B9" i="4" l="1"/>
  <c r="B31" i="4" l="1"/>
  <c r="B10" i="4"/>
  <c r="B21" i="4"/>
  <c r="B24" i="4" l="1"/>
  <c r="B25" i="4" s="1"/>
  <c r="B22" i="4"/>
  <c r="B27" i="4"/>
  <c r="B32" i="4"/>
  <c r="B28" i="4" l="1"/>
  <c r="B29" i="4" s="1"/>
  <c r="B33" i="4" s="1"/>
  <c r="C41" i="4"/>
  <c r="C36" i="4"/>
  <c r="B34" i="4" l="1"/>
  <c r="B36" i="4" s="1"/>
  <c r="B41" i="4"/>
</calcChain>
</file>

<file path=xl/sharedStrings.xml><?xml version="1.0" encoding="utf-8"?>
<sst xmlns="http://schemas.openxmlformats.org/spreadsheetml/2006/main" count="104" uniqueCount="61">
  <si>
    <t>Line Items</t>
  </si>
  <si>
    <t>Total Operating Costs</t>
  </si>
  <si>
    <t>Monthly Total</t>
  </si>
  <si>
    <t>IL Specialist</t>
  </si>
  <si>
    <t>Cost per IL Specialist</t>
  </si>
  <si>
    <t>Total Amount for Period</t>
  </si>
  <si>
    <t>Big Bend Community Based Care</t>
  </si>
  <si>
    <t># of Months Funded</t>
  </si>
  <si>
    <t>Total Case Management Costs</t>
  </si>
  <si>
    <t>Total IL Specialist Costs</t>
  </si>
  <si>
    <t>Grand Total</t>
  </si>
  <si>
    <t>Effective              7/1/2016 - 10/31/2016</t>
  </si>
  <si>
    <t>Annual Total Costs</t>
  </si>
  <si>
    <t>Wraparound Supervisor</t>
  </si>
  <si>
    <t xml:space="preserve">Cost per Wraparound Supervisor </t>
  </si>
  <si>
    <t>Total Wraparound Supervisor Cost</t>
  </si>
  <si>
    <t>Wraparound Facilitator</t>
  </si>
  <si>
    <t>Cost per Wraparound Facilitator</t>
  </si>
  <si>
    <t>Total Wraparound Facilitator Cost</t>
  </si>
  <si>
    <t>Peer Recovery Specialist</t>
  </si>
  <si>
    <t>Cost Peer Recovery Specialist</t>
  </si>
  <si>
    <t>Total Peer Recovery Specialist Cost</t>
  </si>
  <si>
    <t>Total Salary and Fringe Costs</t>
  </si>
  <si>
    <t>Monthly Costs</t>
  </si>
  <si>
    <t>Annual Costs</t>
  </si>
  <si>
    <t>Supplies</t>
  </si>
  <si>
    <t>Telephone</t>
  </si>
  <si>
    <t>Indirect Rate</t>
  </si>
  <si>
    <t>Indirect Cost</t>
  </si>
  <si>
    <t>Maximum Fringe Benefit Rate</t>
  </si>
  <si>
    <t>RISE (Recovery Interventions and Service Enhancements)</t>
  </si>
  <si>
    <t>Twin Oaks Juvenile Development</t>
  </si>
  <si>
    <t>Annual Salary</t>
  </si>
  <si>
    <t>Pre calculated</t>
  </si>
  <si>
    <t>NWF Health Network</t>
  </si>
  <si>
    <t>NWFHN Maximum Fringe Benefit Rate</t>
  </si>
  <si>
    <t>Budget Narrative</t>
  </si>
  <si>
    <t>Insert total actual salaries cost for all FTE-
Please describe the types and numbers of positions and estimated cost.  Ensure Executive salaries that are charged as direct do not exceed the Federal limitations</t>
  </si>
  <si>
    <t xml:space="preserve">Fringe Benefits Cost </t>
  </si>
  <si>
    <t>Fringe Benefits %</t>
  </si>
  <si>
    <t>Projected Expenditures</t>
  </si>
  <si>
    <t>Insert total Actual Fringe Benfits % for all FTE
Please describe the types of fringe benefits and percentage of each category as a percent of salary (ex: FICA X%, Short and Long Term Disability X%, health insurance X%, 401k X%, etc.)</t>
  </si>
  <si>
    <t>Total Supplies Cost</t>
  </si>
  <si>
    <t>Reference Guide for State Expenditures 033011 - File Download</t>
  </si>
  <si>
    <t xml:space="preserve">Entity Name </t>
  </si>
  <si>
    <t xml:space="preserve">Grand Total </t>
  </si>
  <si>
    <t>Supply Cost-describe</t>
  </si>
  <si>
    <t>Other Support Costs</t>
  </si>
  <si>
    <t>Input annual estimated program support costs
Please describe the types and cost of operating supplies and if the expenses are allocated to the program, the methodology for allocation to the program.</t>
  </si>
  <si>
    <t>6.2% SSA, 1.045% Medicare, 5% Retirement, 12.76% Health</t>
  </si>
  <si>
    <t>Office Supplies</t>
  </si>
  <si>
    <t>Postage</t>
  </si>
  <si>
    <t>Advertising/Brochures</t>
  </si>
  <si>
    <t>Direct Client needs</t>
  </si>
  <si>
    <t>$2,000/month Program Liason</t>
  </si>
  <si>
    <t>$60/week newspaper ad</t>
  </si>
  <si>
    <t>Instructions for completion (all amounts should be based on the 5 months period February 2026- June 2026</t>
  </si>
  <si>
    <t>$250/month paper and pens</t>
  </si>
  <si>
    <t>$45/ month stamps</t>
  </si>
  <si>
    <t>Electric bill, groceries, transportation $1,510.40/month</t>
  </si>
  <si>
    <t>SAMPLE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</si>
</sst>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quot;$&quot;#,##0.00"/>
  </numFmts>
  <fonts count="14" x14ac:knownFonts="1">
    <font>
      <sz val="10"/>
      <name val="Arial"/>
    </font>
    <font>
      <sz val="11"/>
      <color theme="1"/>
      <name val="Calibri"/>
      <family val="2"/>
      <scheme val="minor"/>
    </font>
    <font>
      <sz val="10"/>
      <name val="Arial"/>
      <family val="2"/>
    </font>
    <font>
      <b/>
      <sz val="10"/>
      <name val="Arial"/>
      <family val="2"/>
    </font>
    <font>
      <b/>
      <u/>
      <sz val="10"/>
      <name val="Arial"/>
      <family val="2"/>
    </font>
    <font>
      <b/>
      <sz val="10"/>
      <color indexed="9"/>
      <name val="Arial"/>
      <family val="2"/>
    </font>
    <font>
      <b/>
      <u/>
      <sz val="10"/>
      <color indexed="17"/>
      <name val="Arial"/>
      <family val="2"/>
    </font>
    <font>
      <sz val="11"/>
      <name val="Times New Roman"/>
      <family val="1"/>
    </font>
    <font>
      <sz val="11"/>
      <name val="Century Schoolbook"/>
      <family val="1"/>
    </font>
    <font>
      <b/>
      <sz val="10"/>
      <name val="Century Schoolbook"/>
      <family val="1"/>
    </font>
    <font>
      <b/>
      <sz val="10"/>
      <color rgb="FF0000FF"/>
      <name val="Century Schoolbook"/>
      <family val="1"/>
    </font>
    <font>
      <sz val="10"/>
      <name val="Century Schoolbook"/>
      <family val="1"/>
    </font>
    <font>
      <b/>
      <sz val="11"/>
      <name val="Century Schoolbook"/>
      <family val="1"/>
    </font>
    <font>
      <u/>
      <sz val="10"/>
      <color theme="10"/>
      <name val="Arial"/>
      <family val="2"/>
    </font>
  </fonts>
  <fills count="11">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39" fontId="7" fillId="0" borderId="0"/>
    <xf numFmtId="0" fontId="1" fillId="0" borderId="0"/>
    <xf numFmtId="43" fontId="1" fillId="0" borderId="0" applyFont="0" applyFill="0" applyBorder="0" applyAlignment="0" applyProtection="0"/>
    <xf numFmtId="0" fontId="13" fillId="0" borderId="0" applyNumberFormat="0" applyFill="0" applyBorder="0" applyAlignment="0" applyProtection="0"/>
  </cellStyleXfs>
  <cellXfs count="80">
    <xf numFmtId="0" fontId="0" fillId="0" borderId="0" xfId="0"/>
    <xf numFmtId="43" fontId="0" fillId="0" borderId="0" xfId="0" applyNumberFormat="1"/>
    <xf numFmtId="0" fontId="3" fillId="0" borderId="0" xfId="0" applyFont="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left" indent="3"/>
    </xf>
    <xf numFmtId="0" fontId="4" fillId="0" borderId="1" xfId="0" applyFont="1" applyBorder="1" applyAlignment="1">
      <alignment horizontal="left" wrapText="1" indent="3"/>
    </xf>
    <xf numFmtId="164" fontId="5" fillId="0" borderId="1" xfId="1" applyNumberFormat="1" applyFont="1" applyBorder="1" applyAlignment="1">
      <alignment horizontal="center" wrapText="1"/>
    </xf>
    <xf numFmtId="0" fontId="3" fillId="0" borderId="1" xfId="0" applyFont="1" applyBorder="1" applyAlignment="1">
      <alignment horizontal="left" wrapText="1" indent="3"/>
    </xf>
    <xf numFmtId="0" fontId="3" fillId="3" borderId="1" xfId="0" applyFont="1" applyFill="1" applyBorder="1" applyAlignment="1">
      <alignment horizontal="left" wrapText="1" indent="3"/>
    </xf>
    <xf numFmtId="164" fontId="2" fillId="3" borderId="1" xfId="1" applyNumberFormat="1" applyFill="1" applyBorder="1"/>
    <xf numFmtId="0" fontId="0" fillId="3" borderId="1" xfId="0" applyFill="1" applyBorder="1"/>
    <xf numFmtId="0" fontId="6" fillId="0" borderId="1" xfId="0" applyFont="1" applyBorder="1" applyAlignment="1">
      <alignment horizontal="left" wrapText="1" indent="3"/>
    </xf>
    <xf numFmtId="0" fontId="0" fillId="0" borderId="1" xfId="0" applyBorder="1"/>
    <xf numFmtId="0" fontId="0" fillId="0" borderId="1" xfId="0" applyBorder="1" applyAlignment="1">
      <alignment horizontal="left" indent="3"/>
    </xf>
    <xf numFmtId="165" fontId="2" fillId="2" borderId="1" xfId="3" applyNumberFormat="1" applyFill="1" applyBorder="1"/>
    <xf numFmtId="0" fontId="0" fillId="3" borderId="1" xfId="0" applyFill="1" applyBorder="1" applyAlignment="1">
      <alignment horizontal="left" indent="3"/>
    </xf>
    <xf numFmtId="0" fontId="8" fillId="0" borderId="0" xfId="0" applyFont="1"/>
    <xf numFmtId="0" fontId="9" fillId="0" borderId="0" xfId="0" applyFont="1" applyAlignment="1">
      <alignment horizontal="left" indent="1"/>
    </xf>
    <xf numFmtId="0" fontId="10" fillId="0" borderId="0" xfId="0" applyFont="1" applyAlignment="1">
      <alignment horizontal="left" indent="1"/>
    </xf>
    <xf numFmtId="0" fontId="9" fillId="0" borderId="0" xfId="0" applyFont="1"/>
    <xf numFmtId="0" fontId="9" fillId="5" borderId="2" xfId="0" applyFont="1" applyFill="1" applyBorder="1" applyAlignment="1">
      <alignment horizontal="center"/>
    </xf>
    <xf numFmtId="0" fontId="9" fillId="0" borderId="2" xfId="0" applyFont="1" applyBorder="1" applyAlignment="1">
      <alignment horizontal="left" indent="3"/>
    </xf>
    <xf numFmtId="0" fontId="9" fillId="0" borderId="4" xfId="0" applyFont="1" applyBorder="1" applyAlignment="1">
      <alignment horizontal="left" indent="3"/>
    </xf>
    <xf numFmtId="0" fontId="10" fillId="0" borderId="4" xfId="0" applyFont="1" applyBorder="1" applyAlignment="1">
      <alignment horizontal="left" indent="3"/>
    </xf>
    <xf numFmtId="39" fontId="10" fillId="0" borderId="2" xfId="4" applyFont="1" applyBorder="1" applyAlignment="1">
      <alignment horizontal="left" indent="2"/>
    </xf>
    <xf numFmtId="0" fontId="9" fillId="0" borderId="4" xfId="0" applyFont="1" applyBorder="1" applyAlignment="1">
      <alignment horizontal="left" indent="7"/>
    </xf>
    <xf numFmtId="0" fontId="9" fillId="0" borderId="2" xfId="0" applyFont="1" applyBorder="1" applyAlignment="1">
      <alignment horizontal="left" indent="7"/>
    </xf>
    <xf numFmtId="0" fontId="9" fillId="0" borderId="3" xfId="0" applyFont="1" applyBorder="1" applyAlignment="1">
      <alignment horizontal="left" indent="7"/>
    </xf>
    <xf numFmtId="0" fontId="11" fillId="0" borderId="0" xfId="0" applyFont="1"/>
    <xf numFmtId="164" fontId="11" fillId="0" borderId="0" xfId="0" applyNumberFormat="1" applyFont="1"/>
    <xf numFmtId="0" fontId="11" fillId="6" borderId="3" xfId="0" applyFont="1" applyFill="1" applyBorder="1"/>
    <xf numFmtId="0" fontId="8" fillId="0" borderId="5" xfId="0" applyFont="1" applyBorder="1"/>
    <xf numFmtId="43" fontId="11" fillId="0" borderId="0" xfId="0" applyNumberFormat="1" applyFont="1"/>
    <xf numFmtId="0" fontId="10" fillId="0" borderId="7" xfId="0" applyFont="1" applyBorder="1" applyAlignment="1">
      <alignment horizontal="center" wrapText="1"/>
    </xf>
    <xf numFmtId="43" fontId="9" fillId="2" borderId="8" xfId="1" applyFont="1" applyFill="1" applyBorder="1"/>
    <xf numFmtId="164" fontId="9" fillId="0" borderId="8" xfId="1" applyNumberFormat="1" applyFont="1" applyBorder="1"/>
    <xf numFmtId="166" fontId="9" fillId="0" borderId="8" xfId="2" applyNumberFormat="1" applyFont="1" applyBorder="1"/>
    <xf numFmtId="43" fontId="9" fillId="2" borderId="8" xfId="1" applyFont="1" applyFill="1" applyBorder="1" applyAlignment="1">
      <alignment horizontal="center" wrapText="1"/>
    </xf>
    <xf numFmtId="166" fontId="12" fillId="7" borderId="8" xfId="2" applyNumberFormat="1" applyFont="1" applyFill="1" applyBorder="1" applyAlignment="1">
      <alignment horizontal="right"/>
    </xf>
    <xf numFmtId="2" fontId="9" fillId="4" borderId="8" xfId="0" applyNumberFormat="1" applyFont="1" applyFill="1" applyBorder="1" applyAlignment="1">
      <alignment horizontal="right" wrapText="1"/>
    </xf>
    <xf numFmtId="164" fontId="11" fillId="0" borderId="8" xfId="1" applyNumberFormat="1" applyFont="1" applyBorder="1" applyAlignment="1">
      <alignment horizontal="right"/>
    </xf>
    <xf numFmtId="166" fontId="10" fillId="7" borderId="8" xfId="2" applyNumberFormat="1" applyFont="1" applyFill="1" applyBorder="1" applyAlignment="1">
      <alignment horizontal="right" wrapText="1"/>
    </xf>
    <xf numFmtId="164" fontId="10" fillId="0" borderId="8" xfId="0" applyNumberFormat="1" applyFont="1" applyBorder="1"/>
    <xf numFmtId="164" fontId="9" fillId="0" borderId="8" xfId="1" applyNumberFormat="1" applyFont="1" applyBorder="1" applyAlignment="1">
      <alignment horizontal="center"/>
    </xf>
    <xf numFmtId="166" fontId="10" fillId="0" borderId="9" xfId="2" applyNumberFormat="1" applyFont="1" applyBorder="1" applyAlignment="1">
      <alignment horizontal="left"/>
    </xf>
    <xf numFmtId="0" fontId="11" fillId="6" borderId="10" xfId="0" applyFont="1" applyFill="1" applyBorder="1"/>
    <xf numFmtId="166" fontId="9" fillId="0" borderId="6" xfId="0" applyNumberFormat="1" applyFont="1" applyBorder="1"/>
    <xf numFmtId="0" fontId="11" fillId="8" borderId="0" xfId="0" applyFont="1" applyFill="1"/>
    <xf numFmtId="164" fontId="11" fillId="8" borderId="0" xfId="0" applyNumberFormat="1" applyFont="1" applyFill="1"/>
    <xf numFmtId="43" fontId="9" fillId="9" borderId="8" xfId="1" applyFont="1" applyFill="1" applyBorder="1" applyAlignment="1">
      <alignment horizontal="center" wrapText="1"/>
    </xf>
    <xf numFmtId="39" fontId="3" fillId="2" borderId="1" xfId="1" applyNumberFormat="1" applyFont="1" applyFill="1" applyBorder="1" applyAlignment="1">
      <alignment horizontal="center" wrapText="1"/>
    </xf>
    <xf numFmtId="4" fontId="9" fillId="0" borderId="8" xfId="1" applyNumberFormat="1" applyFont="1" applyBorder="1"/>
    <xf numFmtId="167" fontId="9" fillId="0" borderId="8" xfId="2" applyNumberFormat="1" applyFont="1" applyBorder="1"/>
    <xf numFmtId="167" fontId="9" fillId="0" borderId="8" xfId="1" applyNumberFormat="1" applyFont="1" applyBorder="1"/>
    <xf numFmtId="167" fontId="8" fillId="0" borderId="0" xfId="0" applyNumberFormat="1" applyFont="1"/>
    <xf numFmtId="167" fontId="9" fillId="9" borderId="8" xfId="1" applyNumberFormat="1" applyFont="1" applyFill="1" applyBorder="1" applyAlignment="1">
      <alignment horizontal="center" wrapText="1"/>
    </xf>
    <xf numFmtId="0" fontId="3" fillId="0" borderId="0" xfId="0" applyFont="1" applyAlignment="1">
      <alignment horizontal="center" wrapText="1"/>
    </xf>
    <xf numFmtId="0" fontId="2" fillId="0" borderId="0" xfId="0" applyFont="1"/>
    <xf numFmtId="39" fontId="0" fillId="0" borderId="1" xfId="0" applyNumberFormat="1" applyBorder="1"/>
    <xf numFmtId="39" fontId="3" fillId="0" borderId="1" xfId="0" applyNumberFormat="1" applyFont="1" applyBorder="1"/>
    <xf numFmtId="39" fontId="3" fillId="9" borderId="1" xfId="1" applyNumberFormat="1" applyFont="1" applyFill="1" applyBorder="1" applyAlignment="1">
      <alignment horizontal="center" wrapText="1"/>
    </xf>
    <xf numFmtId="10" fontId="2" fillId="4" borderId="1" xfId="3" applyNumberFormat="1" applyFill="1" applyBorder="1"/>
    <xf numFmtId="39" fontId="2" fillId="9" borderId="1" xfId="1" applyNumberFormat="1" applyFont="1" applyFill="1" applyBorder="1" applyAlignment="1">
      <alignment horizontal="center" wrapText="1"/>
    </xf>
    <xf numFmtId="10" fontId="2" fillId="10" borderId="1" xfId="3" applyNumberFormat="1" applyFill="1" applyBorder="1"/>
    <xf numFmtId="43" fontId="2" fillId="4" borderId="1" xfId="1" applyFill="1" applyBorder="1"/>
    <xf numFmtId="0" fontId="3" fillId="4" borderId="1" xfId="0" applyFont="1" applyFill="1" applyBorder="1" applyAlignment="1">
      <alignment horizontal="left" wrapText="1" indent="3"/>
    </xf>
    <xf numFmtId="0" fontId="9" fillId="4" borderId="0" xfId="0" applyFont="1" applyFill="1" applyAlignment="1">
      <alignment horizontal="left" indent="1"/>
    </xf>
    <xf numFmtId="0" fontId="2" fillId="0" borderId="0" xfId="0" applyFont="1" applyAlignment="1">
      <alignment wrapText="1"/>
    </xf>
    <xf numFmtId="0" fontId="13" fillId="0" borderId="0" xfId="7"/>
    <xf numFmtId="6" fontId="0" fillId="0" borderId="1" xfId="0" applyNumberFormat="1" applyBorder="1"/>
    <xf numFmtId="8" fontId="2" fillId="4" borderId="1" xfId="1" applyNumberFormat="1" applyFill="1" applyBorder="1"/>
    <xf numFmtId="43" fontId="0" fillId="0" borderId="0" xfId="1" applyFont="1"/>
    <xf numFmtId="0" fontId="2" fillId="0" borderId="11" xfId="0" applyFont="1" applyBorder="1" applyAlignment="1">
      <alignment wrapText="1"/>
    </xf>
    <xf numFmtId="0" fontId="0" fillId="0" borderId="11" xfId="0" applyBorder="1" applyAlignment="1">
      <alignment wrapText="1"/>
    </xf>
    <xf numFmtId="10" fontId="2" fillId="4" borderId="1" xfId="3" applyNumberFormat="1" applyFill="1" applyBorder="1" applyAlignment="1">
      <alignment wrapText="1"/>
    </xf>
    <xf numFmtId="39" fontId="0" fillId="0" borderId="0" xfId="0" applyNumberFormat="1"/>
    <xf numFmtId="0" fontId="2" fillId="0" borderId="11" xfId="0" applyFont="1" applyBorder="1" applyAlignment="1">
      <alignment wrapText="1"/>
    </xf>
    <xf numFmtId="0" fontId="0" fillId="0" borderId="11" xfId="0" applyBorder="1" applyAlignment="1">
      <alignment wrapText="1"/>
    </xf>
    <xf numFmtId="43" fontId="2" fillId="4" borderId="1" xfId="1" applyFill="1" applyBorder="1" applyAlignment="1">
      <alignment wrapText="1"/>
    </xf>
  </cellXfs>
  <cellStyles count="8">
    <cellStyle name="Comma" xfId="1" builtinId="3"/>
    <cellStyle name="Comma 2" xfId="6" xr:uid="{00000000-0005-0000-0000-000001000000}"/>
    <cellStyle name="Currency" xfId="2" builtinId="4"/>
    <cellStyle name="Hyperlink" xfId="7" builtinId="8"/>
    <cellStyle name="Normal" xfId="0" builtinId="0"/>
    <cellStyle name="Normal 2" xfId="5" xr:uid="{00000000-0005-0000-0000-000004000000}"/>
    <cellStyle name="Normal_Sheet1" xfId="4" xr:uid="{00000000-0005-0000-0000-000005000000}"/>
    <cellStyle name="Percent" xfId="3"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flrules.org/gateway/readRefFile.asp?refId=4201&amp;filename=Reference%20Guide%20For%20State%20Expenditures%20033011.doc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flrules.org/gateway/readRefFile.asp?refId=4201&amp;filename=Reference%20Guide%20For%20State%20Expenditures%20033011.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3"/>
  <sheetViews>
    <sheetView zoomScaleNormal="100" workbookViewId="0">
      <selection activeCell="A2" sqref="A2:A4"/>
    </sheetView>
  </sheetViews>
  <sheetFormatPr defaultColWidth="9.140625" defaultRowHeight="14.25" x14ac:dyDescent="0.2"/>
  <cols>
    <col min="1" max="1" width="42.5703125" style="17" bestFit="1" customWidth="1"/>
    <col min="2" max="2" width="14.42578125" style="29" hidden="1" customWidth="1"/>
    <col min="3" max="3" width="14.42578125" style="29" customWidth="1"/>
    <col min="4" max="4" width="16.140625" style="29" customWidth="1"/>
    <col min="5" max="5" width="9.140625" style="17"/>
    <col min="6" max="6" width="12.42578125" style="17" bestFit="1" customWidth="1"/>
    <col min="7" max="16384" width="9.140625" style="17"/>
  </cols>
  <sheetData>
    <row r="1" spans="1:8" ht="9" customHeight="1" x14ac:dyDescent="0.2"/>
    <row r="2" spans="1:8" ht="15.75" customHeight="1" x14ac:dyDescent="0.2">
      <c r="A2" s="18" t="s">
        <v>6</v>
      </c>
    </row>
    <row r="3" spans="1:8" ht="15.75" customHeight="1" x14ac:dyDescent="0.2">
      <c r="A3" s="18" t="s">
        <v>31</v>
      </c>
    </row>
    <row r="4" spans="1:8" ht="15.75" customHeight="1" x14ac:dyDescent="0.2">
      <c r="A4" s="18" t="s">
        <v>30</v>
      </c>
    </row>
    <row r="5" spans="1:8" ht="15.75" customHeight="1" x14ac:dyDescent="0.2">
      <c r="A5" s="19"/>
    </row>
    <row r="6" spans="1:8" ht="6.75" customHeight="1" thickBot="1" x14ac:dyDescent="0.25">
      <c r="A6" s="20"/>
    </row>
    <row r="7" spans="1:8" ht="42.75" customHeight="1" x14ac:dyDescent="0.2">
      <c r="A7" s="21" t="s">
        <v>0</v>
      </c>
      <c r="B7" s="34" t="s">
        <v>11</v>
      </c>
      <c r="C7" s="34" t="s">
        <v>24</v>
      </c>
      <c r="D7" s="34" t="s">
        <v>23</v>
      </c>
    </row>
    <row r="8" spans="1:8" ht="18.75" customHeight="1" x14ac:dyDescent="0.2">
      <c r="A8" s="22" t="s">
        <v>13</v>
      </c>
      <c r="B8" s="35">
        <v>14</v>
      </c>
      <c r="C8" s="35">
        <v>1</v>
      </c>
      <c r="D8" s="35">
        <v>1</v>
      </c>
    </row>
    <row r="9" spans="1:8" ht="18.75" customHeight="1" x14ac:dyDescent="0.2">
      <c r="A9" s="22" t="s">
        <v>14</v>
      </c>
      <c r="B9" s="36" t="e">
        <f>+'Provider budget detail'!#REF!</f>
        <v>#REF!</v>
      </c>
      <c r="C9" s="52">
        <v>72050</v>
      </c>
      <c r="D9" s="52">
        <f>C9/12</f>
        <v>6004.166666666667</v>
      </c>
    </row>
    <row r="10" spans="1:8" ht="18.75" customHeight="1" x14ac:dyDescent="0.2">
      <c r="A10" s="22" t="s">
        <v>15</v>
      </c>
      <c r="B10" s="37" t="e">
        <f>B8*B9+8</f>
        <v>#REF!</v>
      </c>
      <c r="C10" s="53">
        <f>C8*C9</f>
        <v>72050</v>
      </c>
      <c r="D10" s="54">
        <f>D8*D9</f>
        <v>6004.166666666667</v>
      </c>
      <c r="G10" s="17">
        <v>62880</v>
      </c>
    </row>
    <row r="11" spans="1:8" ht="18.75" customHeight="1" x14ac:dyDescent="0.2">
      <c r="A11" s="22" t="s">
        <v>16</v>
      </c>
      <c r="B11" s="37"/>
      <c r="C11" s="35">
        <v>3</v>
      </c>
      <c r="D11" s="35">
        <v>3</v>
      </c>
      <c r="G11" s="17">
        <v>2670</v>
      </c>
    </row>
    <row r="12" spans="1:8" ht="18.75" customHeight="1" x14ac:dyDescent="0.2">
      <c r="A12" s="22" t="s">
        <v>17</v>
      </c>
      <c r="B12" s="37"/>
      <c r="C12" s="52">
        <v>62880</v>
      </c>
      <c r="D12" s="52">
        <f>C12/12</f>
        <v>5240</v>
      </c>
      <c r="G12" s="17">
        <v>600</v>
      </c>
    </row>
    <row r="13" spans="1:8" ht="18.75" customHeight="1" x14ac:dyDescent="0.2">
      <c r="A13" s="22" t="s">
        <v>18</v>
      </c>
      <c r="B13" s="37"/>
      <c r="C13" s="53">
        <f>C11*C12</f>
        <v>188640</v>
      </c>
      <c r="D13" s="54">
        <f>D11*D12</f>
        <v>15720</v>
      </c>
      <c r="F13" s="55"/>
      <c r="G13" s="17">
        <v>900</v>
      </c>
    </row>
    <row r="14" spans="1:8" ht="18.75" customHeight="1" x14ac:dyDescent="0.2">
      <c r="A14" s="22" t="s">
        <v>19</v>
      </c>
      <c r="B14" s="38">
        <v>4</v>
      </c>
      <c r="C14" s="38">
        <v>1</v>
      </c>
      <c r="D14" s="38">
        <v>1</v>
      </c>
      <c r="G14" s="17">
        <v>6967</v>
      </c>
    </row>
    <row r="15" spans="1:8" ht="18.75" customHeight="1" x14ac:dyDescent="0.2">
      <c r="A15" s="22" t="s">
        <v>20</v>
      </c>
      <c r="B15" s="36">
        <f>+'Provider budget detail'!$B$33</f>
        <v>0</v>
      </c>
      <c r="C15" s="36">
        <v>52400</v>
      </c>
      <c r="D15" s="52">
        <f>C15/12</f>
        <v>4366.666666666667</v>
      </c>
      <c r="G15" s="17">
        <v>14400</v>
      </c>
    </row>
    <row r="16" spans="1:8" ht="18.75" customHeight="1" x14ac:dyDescent="0.2">
      <c r="A16" s="22" t="s">
        <v>21</v>
      </c>
      <c r="B16" s="37">
        <f>B14*B15</f>
        <v>0</v>
      </c>
      <c r="C16" s="37">
        <f>C14*C15</f>
        <v>52400</v>
      </c>
      <c r="D16" s="54">
        <f>D14*D15</f>
        <v>4366.666666666667</v>
      </c>
      <c r="G16" s="17">
        <f>SUM(G10:G15)</f>
        <v>88417</v>
      </c>
      <c r="H16" s="17">
        <f>G16*3</f>
        <v>265251</v>
      </c>
    </row>
    <row r="17" spans="1:8" ht="18.75" customHeight="1" x14ac:dyDescent="0.2">
      <c r="A17" s="22" t="s">
        <v>22</v>
      </c>
      <c r="B17" s="38">
        <v>5</v>
      </c>
      <c r="C17" s="56">
        <f>C10+C13+C16</f>
        <v>313090</v>
      </c>
      <c r="D17" s="56">
        <f>D10+D13+D16</f>
        <v>26090.833333333336</v>
      </c>
      <c r="H17" s="17">
        <v>238527</v>
      </c>
    </row>
    <row r="18" spans="1:8" ht="18.75" customHeight="1" x14ac:dyDescent="0.2">
      <c r="A18" s="22" t="s">
        <v>25</v>
      </c>
      <c r="B18" s="36" t="e">
        <f>+'Provider budget detail'!#REF!-2</f>
        <v>#REF!</v>
      </c>
      <c r="C18" s="50"/>
      <c r="D18" s="50"/>
      <c r="H18" s="17">
        <f>H16-H17</f>
        <v>26724</v>
      </c>
    </row>
    <row r="19" spans="1:8" ht="18.75" customHeight="1" x14ac:dyDescent="0.2">
      <c r="A19" s="22" t="s">
        <v>26</v>
      </c>
      <c r="B19" s="37" t="e">
        <f>B17*B18</f>
        <v>#REF!</v>
      </c>
      <c r="C19" s="50"/>
      <c r="D19" s="50"/>
    </row>
    <row r="20" spans="1:8" ht="18.75" customHeight="1" x14ac:dyDescent="0.2">
      <c r="A20" s="22"/>
      <c r="B20" s="38">
        <v>4</v>
      </c>
      <c r="C20" s="38"/>
      <c r="D20" s="38"/>
    </row>
    <row r="21" spans="1:8" ht="18.75" customHeight="1" x14ac:dyDescent="0.2">
      <c r="A21" s="22"/>
      <c r="B21" s="36" t="e">
        <f>+'Provider budget detail'!#REF!</f>
        <v>#REF!</v>
      </c>
      <c r="C21" s="36"/>
      <c r="D21" s="36"/>
    </row>
    <row r="22" spans="1:8" ht="18.75" customHeight="1" x14ac:dyDescent="0.2">
      <c r="A22" s="22"/>
      <c r="B22" s="37" t="e">
        <f>B20*B21+1</f>
        <v>#REF!</v>
      </c>
      <c r="C22" s="37"/>
      <c r="D22" s="37"/>
    </row>
    <row r="23" spans="1:8" ht="18.75" customHeight="1" x14ac:dyDescent="0.2">
      <c r="A23" s="22"/>
      <c r="B23" s="38">
        <v>0.1</v>
      </c>
      <c r="C23" s="38"/>
      <c r="D23" s="38"/>
    </row>
    <row r="24" spans="1:8" ht="18.75" customHeight="1" x14ac:dyDescent="0.2">
      <c r="A24" s="22"/>
      <c r="B24" s="36" t="e">
        <f>+'Provider budget detail'!#REF!</f>
        <v>#REF!</v>
      </c>
      <c r="C24" s="36"/>
      <c r="D24" s="36"/>
    </row>
    <row r="25" spans="1:8" ht="18.75" customHeight="1" x14ac:dyDescent="0.2">
      <c r="A25" s="22"/>
      <c r="B25" s="37" t="e">
        <f>B23*B24</f>
        <v>#REF!</v>
      </c>
      <c r="C25" s="37"/>
      <c r="D25" s="37"/>
    </row>
    <row r="26" spans="1:8" ht="18.75" customHeight="1" x14ac:dyDescent="0.2">
      <c r="A26" s="23"/>
      <c r="B26" s="38">
        <v>1</v>
      </c>
      <c r="C26" s="38"/>
      <c r="D26" s="38"/>
    </row>
    <row r="27" spans="1:8" ht="18.75" customHeight="1" x14ac:dyDescent="0.2">
      <c r="A27" s="23"/>
      <c r="B27" s="36" t="e">
        <f>+'Provider budget detail'!#REF!</f>
        <v>#REF!</v>
      </c>
      <c r="C27" s="36"/>
      <c r="D27" s="36"/>
    </row>
    <row r="28" spans="1:8" ht="18.75" customHeight="1" x14ac:dyDescent="0.2">
      <c r="A28" s="23"/>
      <c r="B28" s="37" t="e">
        <f>B26*B27</f>
        <v>#REF!</v>
      </c>
      <c r="C28" s="37"/>
      <c r="D28" s="37"/>
    </row>
    <row r="29" spans="1:8" ht="18.75" customHeight="1" x14ac:dyDescent="0.25">
      <c r="A29" s="24" t="s">
        <v>8</v>
      </c>
      <c r="B29" s="39" t="e">
        <f>B28+B25+B22+B19+B16+B10</f>
        <v>#REF!</v>
      </c>
      <c r="C29" s="39"/>
      <c r="D29" s="39"/>
    </row>
    <row r="30" spans="1:8" ht="19.5" customHeight="1" x14ac:dyDescent="0.2">
      <c r="A30" s="23" t="s">
        <v>3</v>
      </c>
      <c r="B30" s="40">
        <v>1</v>
      </c>
      <c r="C30" s="40"/>
      <c r="D30" s="40"/>
    </row>
    <row r="31" spans="1:8" ht="16.5" customHeight="1" x14ac:dyDescent="0.2">
      <c r="A31" s="23" t="s">
        <v>4</v>
      </c>
      <c r="B31" s="41" t="e">
        <f>+B9</f>
        <v>#REF!</v>
      </c>
      <c r="C31" s="41"/>
      <c r="D31" s="41"/>
    </row>
    <row r="32" spans="1:8" ht="17.25" customHeight="1" x14ac:dyDescent="0.2">
      <c r="A32" s="24" t="s">
        <v>9</v>
      </c>
      <c r="B32" s="42" t="e">
        <f>B30*B31</f>
        <v>#REF!</v>
      </c>
      <c r="C32" s="42"/>
      <c r="D32" s="42"/>
    </row>
    <row r="33" spans="1:4" ht="18.75" customHeight="1" x14ac:dyDescent="0.2">
      <c r="A33" s="25" t="s">
        <v>12</v>
      </c>
      <c r="B33" s="43" t="e">
        <f>B29+B32</f>
        <v>#REF!</v>
      </c>
      <c r="C33" s="43"/>
      <c r="D33" s="43"/>
    </row>
    <row r="34" spans="1:4" ht="15" customHeight="1" x14ac:dyDescent="0.2">
      <c r="A34" s="26" t="s">
        <v>2</v>
      </c>
      <c r="B34" s="36" t="e">
        <f>B33/12</f>
        <v>#REF!</v>
      </c>
      <c r="C34" s="36"/>
      <c r="D34" s="36"/>
    </row>
    <row r="35" spans="1:4" ht="18.75" customHeight="1" x14ac:dyDescent="0.2">
      <c r="A35" s="27" t="s">
        <v>7</v>
      </c>
      <c r="B35" s="44">
        <v>4</v>
      </c>
      <c r="C35" s="44">
        <v>8</v>
      </c>
      <c r="D35" s="44">
        <v>8</v>
      </c>
    </row>
    <row r="36" spans="1:4" ht="16.5" customHeight="1" thickBot="1" x14ac:dyDescent="0.25">
      <c r="A36" s="28" t="s">
        <v>5</v>
      </c>
      <c r="B36" s="45" t="e">
        <f>B34*B35</f>
        <v>#REF!</v>
      </c>
      <c r="C36" s="45">
        <f>C34*C35</f>
        <v>0</v>
      </c>
      <c r="D36" s="45">
        <f>D34*D35</f>
        <v>0</v>
      </c>
    </row>
    <row r="37" spans="1:4" ht="6" customHeight="1" thickBot="1" x14ac:dyDescent="0.25">
      <c r="A37" s="31"/>
      <c r="B37" s="46"/>
      <c r="C37" s="46"/>
      <c r="D37" s="46"/>
    </row>
    <row r="38" spans="1:4" ht="15" thickBot="1" x14ac:dyDescent="0.25">
      <c r="A38" s="32" t="s">
        <v>10</v>
      </c>
      <c r="B38" s="47"/>
      <c r="C38" s="47"/>
      <c r="D38" s="47"/>
    </row>
    <row r="39" spans="1:4" hidden="1" x14ac:dyDescent="0.2">
      <c r="B39" s="29">
        <v>1771558.1</v>
      </c>
      <c r="C39" s="48">
        <v>1771558.1</v>
      </c>
      <c r="D39" s="48">
        <v>1771558.1</v>
      </c>
    </row>
    <row r="40" spans="1:4" hidden="1" x14ac:dyDescent="0.2">
      <c r="C40" s="48"/>
      <c r="D40" s="48"/>
    </row>
    <row r="41" spans="1:4" hidden="1" x14ac:dyDescent="0.2">
      <c r="B41" s="30" t="e">
        <f>+B39-B33</f>
        <v>#REF!</v>
      </c>
      <c r="C41" s="49">
        <f>+C39-C33</f>
        <v>1771558.1</v>
      </c>
      <c r="D41" s="49">
        <f>+D39-D33</f>
        <v>1771558.1</v>
      </c>
    </row>
    <row r="43" spans="1:4" x14ac:dyDescent="0.2">
      <c r="B43" s="33"/>
      <c r="C43" s="33"/>
      <c r="D43" s="33"/>
    </row>
  </sheetData>
  <pageMargins left="0.75" right="0" top="0.44" bottom="0.17" header="0.17" footer="0.35"/>
  <pageSetup orientation="portrait" r:id="rId1"/>
  <headerFooter alignWithMargins="0">
    <oddHeader>&amp;CEXHIBIT B</oddHeader>
    <oddFooter>&amp;R&amp;F/&amp;A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5BA77-A78E-4F7F-96C2-86FF1D318831}">
  <sheetPr>
    <pageSetUpPr fitToPage="1"/>
  </sheetPr>
  <dimension ref="A2:H39"/>
  <sheetViews>
    <sheetView tabSelected="1" workbookViewId="0"/>
  </sheetViews>
  <sheetFormatPr defaultColWidth="8.85546875" defaultRowHeight="12.75" x14ac:dyDescent="0.2"/>
  <cols>
    <col min="1" max="1" width="42.42578125" customWidth="1"/>
    <col min="2" max="2" width="15.5703125" customWidth="1"/>
    <col min="3" max="3" width="38.7109375" customWidth="1"/>
    <col min="4" max="4" width="51.28515625" customWidth="1"/>
    <col min="5" max="6" width="13.28515625" bestFit="1" customWidth="1"/>
    <col min="7" max="7" width="11.7109375" bestFit="1" customWidth="1"/>
    <col min="8" max="8" width="13.28515625" bestFit="1" customWidth="1"/>
  </cols>
  <sheetData>
    <row r="2" spans="1:5" ht="15" customHeight="1" x14ac:dyDescent="0.2">
      <c r="A2" s="18" t="s">
        <v>34</v>
      </c>
    </row>
    <row r="3" spans="1:5" ht="15" customHeight="1" x14ac:dyDescent="0.2">
      <c r="A3" s="67" t="s">
        <v>60</v>
      </c>
    </row>
    <row r="4" spans="1:5" ht="15" customHeight="1" x14ac:dyDescent="0.2">
      <c r="A4" s="18"/>
      <c r="B4" s="1"/>
      <c r="C4" s="1"/>
    </row>
    <row r="5" spans="1:5" ht="15" customHeight="1" x14ac:dyDescent="0.2">
      <c r="A5" s="18"/>
      <c r="B5" s="1"/>
      <c r="C5" s="1"/>
    </row>
    <row r="6" spans="1:5" ht="15" customHeight="1" x14ac:dyDescent="0.2">
      <c r="A6" s="2"/>
      <c r="B6" s="1"/>
      <c r="C6" s="1"/>
    </row>
    <row r="7" spans="1:5" ht="31.5" customHeight="1" x14ac:dyDescent="0.2">
      <c r="A7" s="3" t="s">
        <v>0</v>
      </c>
      <c r="B7" s="4" t="s">
        <v>40</v>
      </c>
      <c r="C7" s="4" t="s">
        <v>36</v>
      </c>
      <c r="D7" s="57" t="s">
        <v>56</v>
      </c>
    </row>
    <row r="8" spans="1:5" ht="62.25" customHeight="1" x14ac:dyDescent="0.2">
      <c r="A8" s="5" t="s">
        <v>32</v>
      </c>
      <c r="B8" s="51">
        <f>2000*5</f>
        <v>10000</v>
      </c>
      <c r="C8" s="51" t="s">
        <v>54</v>
      </c>
      <c r="D8" s="68" t="s">
        <v>37</v>
      </c>
    </row>
    <row r="9" spans="1:5" ht="15" customHeight="1" x14ac:dyDescent="0.2">
      <c r="A9" s="6"/>
      <c r="B9" s="7"/>
      <c r="C9" s="7"/>
      <c r="D9" s="58"/>
    </row>
    <row r="10" spans="1:5" ht="69.75" customHeight="1" x14ac:dyDescent="0.2">
      <c r="A10" s="8" t="s">
        <v>39</v>
      </c>
      <c r="B10" s="62">
        <v>0.25</v>
      </c>
      <c r="C10" s="75" t="s">
        <v>49</v>
      </c>
      <c r="D10" s="73" t="s">
        <v>41</v>
      </c>
      <c r="E10" s="58"/>
    </row>
    <row r="11" spans="1:5" ht="16.5" customHeight="1" x14ac:dyDescent="0.2">
      <c r="A11" s="8" t="s">
        <v>38</v>
      </c>
      <c r="B11" s="61">
        <f>B8*B10</f>
        <v>2500</v>
      </c>
      <c r="C11" s="61"/>
      <c r="D11" s="74"/>
    </row>
    <row r="12" spans="1:5" ht="15" customHeight="1" x14ac:dyDescent="0.2">
      <c r="A12" s="9"/>
      <c r="B12" s="10"/>
      <c r="C12" s="10"/>
      <c r="D12" s="58"/>
    </row>
    <row r="13" spans="1:5" ht="15" customHeight="1" x14ac:dyDescent="0.2">
      <c r="A13" s="8" t="s">
        <v>29</v>
      </c>
      <c r="B13" s="64">
        <v>0.34</v>
      </c>
      <c r="C13" s="64"/>
      <c r="D13" s="58" t="s">
        <v>35</v>
      </c>
    </row>
    <row r="14" spans="1:5" ht="15" customHeight="1" x14ac:dyDescent="0.2">
      <c r="A14" s="9"/>
      <c r="B14" s="11"/>
      <c r="C14" s="11"/>
      <c r="D14" s="58"/>
    </row>
    <row r="15" spans="1:5" ht="15" customHeight="1" x14ac:dyDescent="0.2">
      <c r="A15" s="12" t="s">
        <v>47</v>
      </c>
      <c r="B15" s="70"/>
      <c r="C15" s="13"/>
    </row>
    <row r="16" spans="1:5" ht="15" customHeight="1" x14ac:dyDescent="0.2">
      <c r="A16" s="66" t="s">
        <v>50</v>
      </c>
      <c r="B16" s="71">
        <f>250*5</f>
        <v>1250</v>
      </c>
      <c r="C16" s="71" t="s">
        <v>57</v>
      </c>
      <c r="D16" s="77" t="s">
        <v>48</v>
      </c>
    </row>
    <row r="17" spans="1:5" ht="15" customHeight="1" x14ac:dyDescent="0.2">
      <c r="A17" s="66" t="s">
        <v>51</v>
      </c>
      <c r="B17" s="65">
        <f>45*5</f>
        <v>225</v>
      </c>
      <c r="C17" s="65" t="s">
        <v>58</v>
      </c>
      <c r="D17" s="78"/>
    </row>
    <row r="18" spans="1:5" ht="15" customHeight="1" x14ac:dyDescent="0.2">
      <c r="A18" s="66" t="s">
        <v>52</v>
      </c>
      <c r="B18" s="65">
        <f>5*4*60</f>
        <v>1200</v>
      </c>
      <c r="C18" s="65" t="s">
        <v>55</v>
      </c>
      <c r="D18" s="78"/>
    </row>
    <row r="19" spans="1:5" ht="24.75" customHeight="1" x14ac:dyDescent="0.2">
      <c r="A19" s="66" t="s">
        <v>53</v>
      </c>
      <c r="B19" s="65">
        <v>7552</v>
      </c>
      <c r="C19" s="79" t="s">
        <v>59</v>
      </c>
      <c r="D19" s="78"/>
      <c r="E19" s="1"/>
    </row>
    <row r="20" spans="1:5" ht="15" customHeight="1" x14ac:dyDescent="0.2">
      <c r="A20" s="66" t="s">
        <v>46</v>
      </c>
      <c r="B20" s="71"/>
      <c r="C20" s="71"/>
      <c r="D20" s="78"/>
    </row>
    <row r="21" spans="1:5" ht="15" customHeight="1" x14ac:dyDescent="0.2">
      <c r="A21" s="66" t="s">
        <v>46</v>
      </c>
      <c r="B21" s="65"/>
      <c r="C21" s="65"/>
      <c r="D21" s="78"/>
    </row>
    <row r="22" spans="1:5" ht="15" customHeight="1" x14ac:dyDescent="0.2">
      <c r="A22" s="66" t="s">
        <v>46</v>
      </c>
      <c r="B22" s="65"/>
      <c r="C22" s="65"/>
      <c r="D22" s="78"/>
    </row>
    <row r="23" spans="1:5" ht="20.45" customHeight="1" x14ac:dyDescent="0.2">
      <c r="A23" s="66" t="s">
        <v>46</v>
      </c>
      <c r="B23" s="65">
        <v>0</v>
      </c>
      <c r="C23" s="65"/>
      <c r="D23" s="78"/>
    </row>
    <row r="24" spans="1:5" ht="15" customHeight="1" x14ac:dyDescent="0.2">
      <c r="A24" s="8" t="s">
        <v>42</v>
      </c>
      <c r="B24" s="63">
        <f>SUM(B16:B23)</f>
        <v>10227</v>
      </c>
      <c r="C24" s="63"/>
      <c r="D24" s="58" t="s">
        <v>33</v>
      </c>
    </row>
    <row r="25" spans="1:5" ht="15" customHeight="1" x14ac:dyDescent="0.2">
      <c r="A25" s="9"/>
      <c r="B25" s="11"/>
      <c r="C25" s="11"/>
    </row>
    <row r="26" spans="1:5" ht="15" customHeight="1" x14ac:dyDescent="0.2">
      <c r="A26" s="9"/>
      <c r="B26" s="11"/>
      <c r="C26" s="11"/>
    </row>
    <row r="27" spans="1:5" ht="15" customHeight="1" x14ac:dyDescent="0.2">
      <c r="A27" s="8"/>
      <c r="B27" s="13"/>
      <c r="C27" s="13"/>
      <c r="D27" s="58" t="s">
        <v>33</v>
      </c>
    </row>
    <row r="28" spans="1:5" ht="15" customHeight="1" x14ac:dyDescent="0.2">
      <c r="A28" s="8" t="s">
        <v>1</v>
      </c>
      <c r="B28" s="63">
        <f>B8+B11+B24</f>
        <v>22727</v>
      </c>
      <c r="C28" s="63"/>
      <c r="D28" s="58" t="s">
        <v>33</v>
      </c>
    </row>
    <row r="29" spans="1:5" ht="15" customHeight="1" x14ac:dyDescent="0.2">
      <c r="A29" s="14"/>
      <c r="B29" s="13"/>
      <c r="C29" s="13"/>
      <c r="D29" s="58" t="s">
        <v>33</v>
      </c>
    </row>
    <row r="30" spans="1:5" ht="15" customHeight="1" x14ac:dyDescent="0.2">
      <c r="A30" s="8" t="s">
        <v>27</v>
      </c>
      <c r="B30" s="15">
        <v>0.1</v>
      </c>
      <c r="C30" s="15"/>
      <c r="D30" s="58" t="s">
        <v>33</v>
      </c>
    </row>
    <row r="31" spans="1:5" ht="15" customHeight="1" x14ac:dyDescent="0.2">
      <c r="A31" s="8" t="s">
        <v>28</v>
      </c>
      <c r="B31" s="59">
        <f>ROUND(B28*B30,0)</f>
        <v>2273</v>
      </c>
      <c r="C31" s="59"/>
      <c r="D31" s="58"/>
    </row>
    <row r="32" spans="1:5" ht="15" customHeight="1" x14ac:dyDescent="0.2">
      <c r="A32" s="16"/>
      <c r="B32" s="11"/>
      <c r="C32" s="11"/>
      <c r="D32" s="58" t="s">
        <v>33</v>
      </c>
    </row>
    <row r="33" spans="1:8" ht="15" customHeight="1" x14ac:dyDescent="0.2">
      <c r="A33" s="8" t="s">
        <v>45</v>
      </c>
      <c r="B33" s="60">
        <f>ROUND(B28+B31,0)</f>
        <v>25000</v>
      </c>
      <c r="C33" s="60"/>
    </row>
    <row r="35" spans="1:8" ht="15" customHeight="1" x14ac:dyDescent="0.2">
      <c r="A35" s="69" t="s">
        <v>43</v>
      </c>
    </row>
    <row r="37" spans="1:8" ht="15" customHeight="1" x14ac:dyDescent="0.2">
      <c r="E37" s="72"/>
    </row>
    <row r="38" spans="1:8" ht="15" customHeight="1" x14ac:dyDescent="0.2">
      <c r="B38" s="76"/>
      <c r="C38" s="1"/>
      <c r="E38" s="72"/>
      <c r="F38" s="72"/>
      <c r="G38" s="72"/>
      <c r="H38" s="72"/>
    </row>
    <row r="39" spans="1:8" ht="15" customHeight="1" x14ac:dyDescent="0.2">
      <c r="E39" s="72"/>
      <c r="F39" s="1"/>
    </row>
  </sheetData>
  <mergeCells count="1">
    <mergeCell ref="D16:D23"/>
  </mergeCells>
  <hyperlinks>
    <hyperlink ref="A35" r:id="rId1" xr:uid="{93C3C9C4-A5ED-4C2C-A993-D97F45771C3A}"/>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H39"/>
  <sheetViews>
    <sheetView zoomScale="109" zoomScaleNormal="100" workbookViewId="0"/>
  </sheetViews>
  <sheetFormatPr defaultColWidth="8.85546875" defaultRowHeight="15" customHeight="1" x14ac:dyDescent="0.2"/>
  <cols>
    <col min="1" max="1" width="42.42578125" customWidth="1"/>
    <col min="2" max="2" width="15.5703125" customWidth="1"/>
    <col min="3" max="3" width="38.7109375" customWidth="1"/>
    <col min="4" max="4" width="51.28515625" customWidth="1"/>
    <col min="5" max="6" width="13.28515625" bestFit="1" customWidth="1"/>
    <col min="7" max="7" width="11.7109375" bestFit="1" customWidth="1"/>
    <col min="8" max="8" width="13.28515625" bestFit="1" customWidth="1"/>
  </cols>
  <sheetData>
    <row r="2" spans="1:5" ht="15" customHeight="1" x14ac:dyDescent="0.2">
      <c r="A2" s="18" t="s">
        <v>34</v>
      </c>
    </row>
    <row r="3" spans="1:5" ht="15" customHeight="1" x14ac:dyDescent="0.2">
      <c r="A3" s="67" t="s">
        <v>44</v>
      </c>
    </row>
    <row r="4" spans="1:5" ht="15" customHeight="1" x14ac:dyDescent="0.2">
      <c r="A4" s="18"/>
      <c r="B4" s="1"/>
      <c r="C4" s="1"/>
    </row>
    <row r="5" spans="1:5" ht="15" customHeight="1" x14ac:dyDescent="0.2">
      <c r="A5" s="18"/>
      <c r="B5" s="1"/>
      <c r="C5" s="1"/>
    </row>
    <row r="6" spans="1:5" ht="15" customHeight="1" x14ac:dyDescent="0.2">
      <c r="A6" s="2"/>
      <c r="B6" s="1"/>
      <c r="C6" s="1"/>
    </row>
    <row r="7" spans="1:5" ht="31.5" customHeight="1" x14ac:dyDescent="0.2">
      <c r="A7" s="3" t="s">
        <v>0</v>
      </c>
      <c r="B7" s="4" t="s">
        <v>40</v>
      </c>
      <c r="C7" s="4" t="s">
        <v>36</v>
      </c>
      <c r="D7" s="57" t="s">
        <v>56</v>
      </c>
    </row>
    <row r="8" spans="1:5" ht="62.25" customHeight="1" x14ac:dyDescent="0.2">
      <c r="A8" s="5" t="s">
        <v>32</v>
      </c>
      <c r="B8" s="51"/>
      <c r="C8" s="51"/>
      <c r="D8" s="68" t="s">
        <v>37</v>
      </c>
    </row>
    <row r="9" spans="1:5" ht="15" customHeight="1" x14ac:dyDescent="0.2">
      <c r="A9" s="6"/>
      <c r="B9" s="7"/>
      <c r="C9" s="7"/>
      <c r="D9" s="58"/>
    </row>
    <row r="10" spans="1:5" ht="69.75" customHeight="1" x14ac:dyDescent="0.2">
      <c r="A10" s="8" t="s">
        <v>39</v>
      </c>
      <c r="B10" s="62"/>
      <c r="C10" s="75"/>
      <c r="D10" s="73" t="s">
        <v>41</v>
      </c>
      <c r="E10" s="58"/>
    </row>
    <row r="11" spans="1:5" ht="16.5" customHeight="1" x14ac:dyDescent="0.2">
      <c r="A11" s="8" t="s">
        <v>38</v>
      </c>
      <c r="B11" s="61">
        <f>B8*B10</f>
        <v>0</v>
      </c>
      <c r="C11" s="61"/>
      <c r="D11" s="74"/>
    </row>
    <row r="12" spans="1:5" ht="15" customHeight="1" x14ac:dyDescent="0.2">
      <c r="A12" s="9"/>
      <c r="B12" s="10"/>
      <c r="C12" s="10"/>
      <c r="D12" s="58"/>
    </row>
    <row r="13" spans="1:5" ht="15" customHeight="1" x14ac:dyDescent="0.2">
      <c r="A13" s="8" t="s">
        <v>29</v>
      </c>
      <c r="B13" s="64">
        <v>0.34</v>
      </c>
      <c r="C13" s="64"/>
      <c r="D13" s="58" t="s">
        <v>35</v>
      </c>
    </row>
    <row r="14" spans="1:5" ht="15" customHeight="1" x14ac:dyDescent="0.2">
      <c r="A14" s="9"/>
      <c r="B14" s="11"/>
      <c r="C14" s="11"/>
      <c r="D14" s="58"/>
    </row>
    <row r="15" spans="1:5" ht="15" customHeight="1" x14ac:dyDescent="0.2">
      <c r="A15" s="12" t="s">
        <v>47</v>
      </c>
      <c r="B15" s="70"/>
      <c r="C15" s="13"/>
    </row>
    <row r="16" spans="1:5" ht="15" customHeight="1" x14ac:dyDescent="0.2">
      <c r="A16" s="66" t="s">
        <v>46</v>
      </c>
      <c r="B16" s="71"/>
      <c r="C16" s="71"/>
      <c r="D16" s="77" t="s">
        <v>48</v>
      </c>
    </row>
    <row r="17" spans="1:5" ht="15" customHeight="1" x14ac:dyDescent="0.2">
      <c r="A17" s="66" t="s">
        <v>46</v>
      </c>
      <c r="B17" s="65"/>
      <c r="C17" s="65"/>
      <c r="D17" s="78"/>
    </row>
    <row r="18" spans="1:5" ht="15" customHeight="1" x14ac:dyDescent="0.2">
      <c r="A18" s="66" t="s">
        <v>46</v>
      </c>
      <c r="B18" s="65"/>
      <c r="C18" s="65"/>
      <c r="D18" s="78"/>
    </row>
    <row r="19" spans="1:5" ht="20.45" customHeight="1" x14ac:dyDescent="0.2">
      <c r="A19" s="66" t="s">
        <v>46</v>
      </c>
      <c r="B19" s="65"/>
      <c r="C19" s="65"/>
      <c r="D19" s="78"/>
      <c r="E19" s="1"/>
    </row>
    <row r="20" spans="1:5" ht="15" customHeight="1" x14ac:dyDescent="0.2">
      <c r="A20" s="66" t="s">
        <v>46</v>
      </c>
      <c r="B20" s="71"/>
      <c r="C20" s="71"/>
      <c r="D20" s="78"/>
    </row>
    <row r="21" spans="1:5" ht="15" customHeight="1" x14ac:dyDescent="0.2">
      <c r="A21" s="66" t="s">
        <v>46</v>
      </c>
      <c r="B21" s="65"/>
      <c r="C21" s="65"/>
      <c r="D21" s="78"/>
    </row>
    <row r="22" spans="1:5" ht="15" customHeight="1" x14ac:dyDescent="0.2">
      <c r="A22" s="66" t="s">
        <v>46</v>
      </c>
      <c r="B22" s="65"/>
      <c r="C22" s="65"/>
      <c r="D22" s="78"/>
    </row>
    <row r="23" spans="1:5" ht="20.45" customHeight="1" x14ac:dyDescent="0.2">
      <c r="A23" s="66" t="s">
        <v>46</v>
      </c>
      <c r="B23" s="65">
        <v>0</v>
      </c>
      <c r="C23" s="65"/>
      <c r="D23" s="78"/>
    </row>
    <row r="24" spans="1:5" ht="15" customHeight="1" x14ac:dyDescent="0.2">
      <c r="A24" s="8" t="s">
        <v>42</v>
      </c>
      <c r="B24" s="63">
        <f>SUM(B16:B23)</f>
        <v>0</v>
      </c>
      <c r="C24" s="63"/>
      <c r="D24" s="58" t="s">
        <v>33</v>
      </c>
    </row>
    <row r="25" spans="1:5" ht="15" customHeight="1" x14ac:dyDescent="0.2">
      <c r="A25" s="9"/>
      <c r="B25" s="11"/>
      <c r="C25" s="11"/>
    </row>
    <row r="26" spans="1:5" ht="15" customHeight="1" x14ac:dyDescent="0.2">
      <c r="A26" s="9"/>
      <c r="B26" s="11"/>
      <c r="C26" s="11"/>
    </row>
    <row r="27" spans="1:5" ht="15" customHeight="1" x14ac:dyDescent="0.2">
      <c r="A27" s="8"/>
      <c r="B27" s="13"/>
      <c r="C27" s="13"/>
      <c r="D27" s="58" t="s">
        <v>33</v>
      </c>
    </row>
    <row r="28" spans="1:5" ht="15" customHeight="1" x14ac:dyDescent="0.2">
      <c r="A28" s="8" t="s">
        <v>1</v>
      </c>
      <c r="B28" s="63">
        <f>B8+B11+B24</f>
        <v>0</v>
      </c>
      <c r="C28" s="63"/>
      <c r="D28" s="58" t="s">
        <v>33</v>
      </c>
    </row>
    <row r="29" spans="1:5" ht="15" customHeight="1" x14ac:dyDescent="0.2">
      <c r="A29" s="14"/>
      <c r="B29" s="13"/>
      <c r="C29" s="13"/>
      <c r="D29" s="58" t="s">
        <v>33</v>
      </c>
    </row>
    <row r="30" spans="1:5" ht="15" customHeight="1" x14ac:dyDescent="0.2">
      <c r="A30" s="8" t="s">
        <v>27</v>
      </c>
      <c r="B30" s="15">
        <v>0.1</v>
      </c>
      <c r="C30" s="15"/>
      <c r="D30" s="58" t="s">
        <v>33</v>
      </c>
    </row>
    <row r="31" spans="1:5" ht="15" customHeight="1" x14ac:dyDescent="0.2">
      <c r="A31" s="8" t="s">
        <v>28</v>
      </c>
      <c r="B31" s="59">
        <f>B28*B30</f>
        <v>0</v>
      </c>
      <c r="C31" s="59"/>
      <c r="D31" s="58"/>
    </row>
    <row r="32" spans="1:5" ht="15" customHeight="1" x14ac:dyDescent="0.2">
      <c r="A32" s="16"/>
      <c r="B32" s="11"/>
      <c r="C32" s="11"/>
      <c r="D32" s="58" t="s">
        <v>33</v>
      </c>
    </row>
    <row r="33" spans="1:8" ht="15" customHeight="1" x14ac:dyDescent="0.2">
      <c r="A33" s="8" t="s">
        <v>45</v>
      </c>
      <c r="B33" s="60">
        <f>ROUND(B28+B31,0)</f>
        <v>0</v>
      </c>
      <c r="C33" s="60"/>
    </row>
    <row r="35" spans="1:8" ht="15" customHeight="1" x14ac:dyDescent="0.2">
      <c r="A35" s="69" t="s">
        <v>43</v>
      </c>
    </row>
    <row r="37" spans="1:8" ht="15" customHeight="1" x14ac:dyDescent="0.2">
      <c r="E37" s="72"/>
    </row>
    <row r="38" spans="1:8" ht="15" customHeight="1" x14ac:dyDescent="0.2">
      <c r="B38" s="76"/>
      <c r="E38" s="72"/>
      <c r="F38" s="72"/>
      <c r="G38" s="72"/>
      <c r="H38" s="72"/>
    </row>
    <row r="39" spans="1:8" ht="15" customHeight="1" x14ac:dyDescent="0.2">
      <c r="E39" s="72"/>
      <c r="F39" s="1"/>
    </row>
  </sheetData>
  <mergeCells count="1">
    <mergeCell ref="D16:D23"/>
  </mergeCells>
  <phoneticPr fontId="0" type="noConversion"/>
  <hyperlinks>
    <hyperlink ref="A35" r:id="rId1" xr:uid="{488F9075-1CCD-4565-BAC8-10531D04E9B1}"/>
  </hyperlinks>
  <pageMargins left="0.75" right="0.75" top="1" bottom="1" header="0.5" footer="0.5"/>
  <pageSetup scale="61"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27173477FE9C49BDCA8B0F9F5F506D" ma:contentTypeVersion="13" ma:contentTypeDescription="Create a new document." ma:contentTypeScope="" ma:versionID="4e945840caf92404788f467e33b3b1b4">
  <xsd:schema xmlns:xsd="http://www.w3.org/2001/XMLSchema" xmlns:xs="http://www.w3.org/2001/XMLSchema" xmlns:p="http://schemas.microsoft.com/office/2006/metadata/properties" xmlns:ns3="372b6a29-149d-49c0-b337-c7784e0e2fdc" xmlns:ns4="d78dac9d-7069-4292-b933-3a16375ab9a6" targetNamespace="http://schemas.microsoft.com/office/2006/metadata/properties" ma:root="true" ma:fieldsID="3988e7724afa36e13f20be6e33ab3bde" ns3:_="" ns4:_="">
    <xsd:import namespace="372b6a29-149d-49c0-b337-c7784e0e2fdc"/>
    <xsd:import namespace="d78dac9d-7069-4292-b933-3a16375ab9a6"/>
    <xsd:element name="properties">
      <xsd:complexType>
        <xsd:sequence>
          <xsd:element name="documentManagement">
            <xsd:complexType>
              <xsd:all>
                <xsd:element ref="ns3:SharedWithUsers" minOccurs="0"/>
                <xsd:element ref="ns3:SharingHintHash"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AutoKeyPoints" minOccurs="0"/>
                <xsd:element ref="ns4:MediaServiceKeyPoints"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2b6a29-149d-49c0-b337-c7784e0e2fd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8dac9d-7069-4292-b933-3a16375ab9a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C32DD8-E83D-41EA-9637-A73BF7A848EC}">
  <ds:schemaRefs>
    <ds:schemaRef ds:uri="http://schemas.microsoft.com/sharepoint/v3/contenttype/forms"/>
  </ds:schemaRefs>
</ds:datastoreItem>
</file>

<file path=customXml/itemProps2.xml><?xml version="1.0" encoding="utf-8"?>
<ds:datastoreItem xmlns:ds="http://schemas.openxmlformats.org/officeDocument/2006/customXml" ds:itemID="{A0B08127-A864-470A-A617-298B08B6BBC1}">
  <ds:schemaRefs>
    <ds:schemaRef ds:uri="http://schemas.microsoft.com/office/infopath/2007/PartnerControls"/>
    <ds:schemaRef ds:uri="http://purl.org/dc/elements/1.1/"/>
    <ds:schemaRef ds:uri="http://schemas.microsoft.com/office/2006/metadata/properties"/>
    <ds:schemaRef ds:uri="372b6a29-149d-49c0-b337-c7784e0e2fdc"/>
    <ds:schemaRef ds:uri="http://schemas.microsoft.com/office/2006/documentManagement/types"/>
    <ds:schemaRef ds:uri="http://schemas.openxmlformats.org/package/2006/metadata/core-properties"/>
    <ds:schemaRef ds:uri="d78dac9d-7069-4292-b933-3a16375ab9a6"/>
    <ds:schemaRef ds:uri="http://purl.org/dc/dcmitype/"/>
    <ds:schemaRef ds:uri="http://www.w3.org/XML/1998/namespace"/>
    <ds:schemaRef ds:uri="http://purl.org/dc/terms/"/>
  </ds:schemaRefs>
</ds:datastoreItem>
</file>

<file path=customXml/itemProps3.xml><?xml version="1.0" encoding="utf-8"?>
<ds:datastoreItem xmlns:ds="http://schemas.openxmlformats.org/officeDocument/2006/customXml" ds:itemID="{F492EABD-624E-4F3A-9600-E5C13ADC85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2b6a29-149d-49c0-b337-c7784e0e2fdc"/>
    <ds:schemaRef ds:uri="d78dac9d-7069-4292-b933-3a16375ab9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to Align with Contract</vt:lpstr>
      <vt:lpstr>Budget Sample</vt:lpstr>
      <vt:lpstr>Provider budget detail</vt:lpstr>
    </vt:vector>
  </TitlesOfParts>
  <Company>Big Bend Community Based Care,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dc:creator>
  <cp:lastModifiedBy>Maureen Castano</cp:lastModifiedBy>
  <cp:lastPrinted>2025-11-03T15:44:20Z</cp:lastPrinted>
  <dcterms:created xsi:type="dcterms:W3CDTF">2011-12-01T19:06:11Z</dcterms:created>
  <dcterms:modified xsi:type="dcterms:W3CDTF">2025-11-03T15:44:26Z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0x0101005D27173477FE9C49BDCA8B0F9F5F506D</vt:lpwstr>
  </property>
</Properties>
</file>